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3.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4.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drawings/drawing5.xml" ContentType="application/vnd.openxmlformats-officedocument.drawing+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drawings/drawing6.xml" ContentType="application/vnd.openxmlformats-officedocument.drawing+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drawings/drawing7.xml" ContentType="application/vnd.openxmlformats-officedocument.drawing+xml"/>
  <Override PartName="/xl/ctrlProps/ctrlProp80.xml" ContentType="application/vnd.ms-excel.controlproperties+xml"/>
  <Override PartName="/xl/ctrlProps/ctrlProp81.xml" ContentType="application/vnd.ms-excel.controlproperties+xml"/>
  <Override PartName="/xl/drawings/drawing8.xml" ContentType="application/vnd.openxmlformats-officedocument.drawing+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202300"/>
  <mc:AlternateContent xmlns:mc="http://schemas.openxmlformats.org/markup-compatibility/2006">
    <mc:Choice Requires="x15">
      <x15ac:absPath xmlns:x15ac="http://schemas.microsoft.com/office/spreadsheetml/2010/11/ac" url="M:\CALL FOR PROJECTS\CFP 2026 Category 9\2026 Call for Projects Final Documents\"/>
    </mc:Choice>
  </mc:AlternateContent>
  <xr:revisionPtr revIDLastSave="0" documentId="13_ncr:1_{24EF4979-C2BC-49A8-9A2D-7370BEE4CDDC}" xr6:coauthVersionLast="47" xr6:coauthVersionMax="47" xr10:uidLastSave="{00000000-0000-0000-0000-000000000000}"/>
  <bookViews>
    <workbookView xWindow="28680" yWindow="-120" windowWidth="29040" windowHeight="15720" tabRatio="747" xr2:uid="{7CB29E00-A90C-48E1-A1C1-ADA09D70B182}"/>
  </bookViews>
  <sheets>
    <sheet name="Pg1" sheetId="2" r:id="rId1"/>
    <sheet name="Pg2" sheetId="4" r:id="rId2"/>
    <sheet name="Pg3" sheetId="6" r:id="rId3"/>
    <sheet name="Pg4" sheetId="15" r:id="rId4"/>
    <sheet name="Pg5" sheetId="16" r:id="rId5"/>
    <sheet name="Pg6" sheetId="17" r:id="rId6"/>
    <sheet name="Pg7" sheetId="18" r:id="rId7"/>
    <sheet name="Budget1" sheetId="7" r:id="rId8"/>
    <sheet name="Budget2" sheetId="8" r:id="rId9"/>
    <sheet name="Budget3" sheetId="11" r:id="rId10"/>
    <sheet name="BudgetSummary" sheetId="12" r:id="rId11"/>
    <sheet name="SignaturePage" sheetId="13" r:id="rId12"/>
    <sheet name="dropdowns" sheetId="14" state="hidden" r:id="rId13"/>
  </sheets>
  <externalReferences>
    <externalReference r:id="rId14"/>
  </externalReferences>
  <definedNames>
    <definedName name="_xlnm.Print_Area" localSheetId="0">'Pg1'!$A$1:$AC$45</definedName>
    <definedName name="Unit" localSheetId="8">#REF!</definedName>
    <definedName name="Unit" localSheetId="9">#REF!</definedName>
    <definedName name="Unit" localSheetId="10">#REF!</definedName>
    <definedName name="Unit" localSheetId="3">#REF!</definedName>
    <definedName name="Unit" localSheetId="4">#REF!</definedName>
    <definedName name="Unit" localSheetId="5">#REF!</definedName>
    <definedName name="Unit" localSheetId="6">#REF!</definedName>
    <definedName name="Unit" localSheetId="11">#REF!</definedName>
    <definedName name="Uni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X5" i="12" l="1"/>
  <c r="X8" i="12" s="1"/>
  <c r="X3" i="12"/>
  <c r="X6" i="12" l="1"/>
  <c r="B224" i="14" l="1"/>
  <c r="S23" i="14"/>
  <c r="S24" i="14" s="1"/>
  <c r="Z12" i="8"/>
  <c r="Z11" i="8"/>
  <c r="Z10" i="8"/>
  <c r="Z9" i="8"/>
  <c r="Z8" i="8"/>
  <c r="Z7" i="8"/>
  <c r="Z6" i="8"/>
  <c r="Z14" i="7"/>
  <c r="Z16" i="7"/>
  <c r="Z15" i="7"/>
  <c r="Z20" i="7"/>
  <c r="C384" i="14"/>
  <c r="C377" i="14"/>
  <c r="C368" i="14"/>
  <c r="C360" i="14"/>
  <c r="C351" i="14"/>
  <c r="C342" i="14"/>
  <c r="C332" i="14"/>
  <c r="C323" i="14"/>
  <c r="C315" i="14"/>
  <c r="C307" i="14"/>
  <c r="C299" i="14"/>
  <c r="B291" i="14"/>
  <c r="C290" i="14"/>
  <c r="B280" i="14"/>
  <c r="B279" i="14"/>
  <c r="B278" i="14"/>
  <c r="B277" i="14"/>
  <c r="B276" i="14"/>
  <c r="G277" i="14"/>
  <c r="C272" i="14"/>
  <c r="C262" i="14"/>
  <c r="C252" i="14"/>
  <c r="B242" i="14"/>
  <c r="B195" i="14"/>
  <c r="C181" i="14"/>
  <c r="C172" i="14"/>
  <c r="C159" i="14"/>
  <c r="C150" i="14"/>
  <c r="C140" i="14"/>
  <c r="C131" i="14"/>
  <c r="P127" i="14"/>
  <c r="C122" i="14"/>
  <c r="P118" i="14"/>
  <c r="C111" i="14"/>
  <c r="C97" i="14"/>
  <c r="C89" i="14"/>
  <c r="C79" i="14"/>
  <c r="C66" i="14"/>
  <c r="C57" i="14"/>
  <c r="C47" i="14"/>
  <c r="C39" i="14"/>
  <c r="J32" i="14"/>
  <c r="C31" i="14"/>
  <c r="M29" i="14"/>
  <c r="C15" i="14"/>
  <c r="S12" i="14"/>
  <c r="X4" i="12" s="1"/>
  <c r="R1" i="14"/>
  <c r="Z25" i="11"/>
  <c r="Z24" i="11"/>
  <c r="Z23" i="11"/>
  <c r="Z22" i="11"/>
  <c r="Z21" i="11"/>
  <c r="Z20" i="11"/>
  <c r="Z19" i="11"/>
  <c r="Z18" i="11"/>
  <c r="Z17" i="11"/>
  <c r="Z16" i="11"/>
  <c r="Z15" i="11"/>
  <c r="Z14" i="11"/>
  <c r="Z13" i="11"/>
  <c r="Z12" i="11"/>
  <c r="Z11" i="11"/>
  <c r="Z10" i="11"/>
  <c r="Z26" i="11"/>
  <c r="Z19" i="8"/>
  <c r="Z18" i="8"/>
  <c r="Z17" i="8"/>
  <c r="Z16" i="8"/>
  <c r="Z15" i="8"/>
  <c r="Z14" i="8"/>
  <c r="Z50" i="8"/>
  <c r="Z49" i="8"/>
  <c r="Z48" i="8"/>
  <c r="Z47" i="8"/>
  <c r="Z46" i="8"/>
  <c r="Z45" i="8"/>
  <c r="Z44" i="8"/>
  <c r="Z43" i="8"/>
  <c r="Z42" i="8"/>
  <c r="Z41" i="8"/>
  <c r="Z40" i="8"/>
  <c r="Z39" i="8"/>
  <c r="Z38" i="8"/>
  <c r="Z37" i="8"/>
  <c r="Z36" i="8"/>
  <c r="Z35" i="8"/>
  <c r="Z34" i="8"/>
  <c r="Z33" i="8"/>
  <c r="Z32" i="8"/>
  <c r="Z31" i="8"/>
  <c r="Z30" i="8"/>
  <c r="Z29" i="8"/>
  <c r="Z28" i="8"/>
  <c r="Z27" i="8"/>
  <c r="Z26" i="8"/>
  <c r="Z25" i="8"/>
  <c r="Z24" i="8"/>
  <c r="Z23" i="8"/>
  <c r="Z22" i="8"/>
  <c r="Z21" i="8"/>
  <c r="Z20" i="8"/>
  <c r="Z13" i="8"/>
  <c r="Z31" i="7"/>
  <c r="Z30" i="7"/>
  <c r="Z29" i="7"/>
  <c r="Z28" i="7"/>
  <c r="Z27" i="7"/>
  <c r="Z26" i="7"/>
  <c r="Z25" i="7"/>
  <c r="Z24" i="7"/>
  <c r="Z23" i="7"/>
  <c r="Z22" i="7"/>
  <c r="Z21" i="7"/>
  <c r="Z19" i="7"/>
  <c r="Z35" i="7"/>
  <c r="Z34" i="7"/>
  <c r="Z33" i="7"/>
  <c r="Z32" i="7"/>
  <c r="Z18" i="7"/>
  <c r="Z17" i="7"/>
  <c r="Z41" i="7"/>
  <c r="Z40" i="7"/>
  <c r="Z39" i="7"/>
  <c r="Z38" i="7"/>
  <c r="Z37" i="7"/>
  <c r="Z36" i="7"/>
  <c r="Z43" i="7"/>
  <c r="Z44" i="7"/>
  <c r="Z45" i="7"/>
  <c r="Z46" i="7"/>
  <c r="Z48" i="7"/>
  <c r="Z47" i="7"/>
  <c r="Z42" i="7"/>
  <c r="Z13" i="7"/>
  <c r="Z49" i="7" s="1"/>
  <c r="X7" i="12" l="1"/>
  <c r="X9" i="12" s="1"/>
  <c r="B281" i="14"/>
  <c r="T3" i="13"/>
  <c r="T4" i="13"/>
  <c r="S1" i="14"/>
  <c r="T5" i="13"/>
  <c r="Z51" i="8"/>
  <c r="E32" i="12" l="1"/>
  <c r="E30" i="12"/>
  <c r="E31" i="12"/>
  <c r="E33" i="12" l="1"/>
  <c r="O31" i="12" l="1"/>
  <c r="O30" i="12"/>
  <c r="O32" i="12"/>
  <c r="O33" i="12" l="1"/>
  <c r="T31" i="12"/>
  <c r="T30" i="12"/>
  <c r="T32" i="12"/>
  <c r="T33" i="12" l="1"/>
  <c r="X11" i="12"/>
  <c r="X10" i="12"/>
  <c r="X4" i="13"/>
  <c r="Y31" i="12" s="1"/>
  <c r="X5" i="13"/>
  <c r="Y32" i="12" s="1"/>
  <c r="X3" i="13"/>
  <c r="Y30" i="12" s="1"/>
  <c r="Y33"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tc={CBA54B78-1298-4E2D-83EE-822A16F6D0D3}</author>
    <author>tc={9B5D9D34-1741-430C-9255-2374C6359005}</author>
    <author>tc={37C46164-148F-4C68-BD83-DA4B6624471D}</author>
    <author>tc={0685FDC0-5B30-4899-8A96-723F05838D4E}</author>
  </authors>
  <commentList>
    <comment ref="C232" authorId="0" shapeId="0" xr:uid="{CBA54B78-1298-4E2D-83EE-822A16F6D0D3}">
      <text>
        <t>[Threaded comment]
Your version of Excel allows you to read this threaded comment; however, any edits to it will get removed if the file is opened in a newer version of Excel. Learn more: https://go.microsoft.com/fwlink/?linkid=870924
Comment:
    There is no checkbox for this.  Disregard this option.</t>
      </text>
    </comment>
    <comment ref="A314" authorId="1" shapeId="0" xr:uid="{9B5D9D34-1741-430C-9255-2374C6359005}">
      <text>
        <t>[Threaded comment]
Your version of Excel allows you to read this threaded comment; however, any edits to it will get removed if the file is opened in a newer version of Excel. Learn more: https://go.microsoft.com/fwlink/?linkid=870924
Comment:
    NOT USED.</t>
      </text>
    </comment>
    <comment ref="A322" authorId="2" shapeId="0" xr:uid="{37C46164-148F-4C68-BD83-DA4B6624471D}">
      <text>
        <t>[Threaded comment]
Your version of Excel allows you to read this threaded comment; however, any edits to it will get removed if the file is opened in a newer version of Excel. Learn more: https://go.microsoft.com/fwlink/?linkid=870924
Comment:
    NOT USED.</t>
      </text>
    </comment>
    <comment ref="A330" authorId="3" shapeId="0" xr:uid="{0685FDC0-5B30-4899-8A96-723F05838D4E}">
      <text>
        <t>[Threaded comment]
Your version of Excel allows you to read this threaded comment; however, any edits to it will get removed if the file is opened in a newer version of Excel. Learn more: https://go.microsoft.com/fwlink/?linkid=870924
Comment:
    NOT USED.</t>
      </text>
    </comment>
  </commentList>
</comments>
</file>

<file path=xl/sharedStrings.xml><?xml version="1.0" encoding="utf-8"?>
<sst xmlns="http://schemas.openxmlformats.org/spreadsheetml/2006/main" count="1254" uniqueCount="913">
  <si>
    <t>APPLICANT INFORMATION</t>
  </si>
  <si>
    <t>2.</t>
  </si>
  <si>
    <t>1.</t>
  </si>
  <si>
    <t>3.</t>
  </si>
  <si>
    <t>Project Sponsor Contact Information</t>
  </si>
  <si>
    <t>Find more program information in the Corpus Christi MPO's 2026 TA Call for Projects Program Guide</t>
  </si>
  <si>
    <t>NOTE: All attachments must be submitted in letter-sized (8.5" x 11") format.</t>
  </si>
  <si>
    <t>Corpus Christi MPO Point of Contact: Keren Costanzo, AICP, Tel: (361) 884-0687 x103 or Email: kcostanzo@cctxmpo.us</t>
  </si>
  <si>
    <t>Contact Person:</t>
  </si>
  <si>
    <t>Mailing Address:</t>
  </si>
  <si>
    <t>Mailing City:</t>
  </si>
  <si>
    <t>Zip Code:</t>
  </si>
  <si>
    <t>Contact's Phone:</t>
  </si>
  <si>
    <t>Email:</t>
  </si>
  <si>
    <t>Title:</t>
  </si>
  <si>
    <t>Website:</t>
  </si>
  <si>
    <t>Physical City:</t>
  </si>
  <si>
    <t>PROJECT DESCRIPTION</t>
  </si>
  <si>
    <t>4.</t>
  </si>
  <si>
    <t>Project Name</t>
  </si>
  <si>
    <t>5.</t>
  </si>
  <si>
    <t>6.</t>
  </si>
  <si>
    <t>Metropolitan Planning Organization (MPO)</t>
  </si>
  <si>
    <t>a.</t>
  </si>
  <si>
    <t>Is the project located within the Corpus Christi MPO boundary?</t>
  </si>
  <si>
    <t>7.</t>
  </si>
  <si>
    <t>b.</t>
  </si>
  <si>
    <t>Does this project connect children to schools or school-related activities, or part of a Safe Routes to School plan or Program?</t>
  </si>
  <si>
    <t>Yes</t>
  </si>
  <si>
    <t>No</t>
  </si>
  <si>
    <t>Physical Address:</t>
  </si>
  <si>
    <t>Entity's Main Phone:</t>
  </si>
  <si>
    <t>PROJECT DETAILS</t>
  </si>
  <si>
    <t>10.</t>
  </si>
  <si>
    <t>Detailed Project Location</t>
  </si>
  <si>
    <t>Project location in relation to roadways:</t>
  </si>
  <si>
    <t>On/along a TxDOT maintained roadway</t>
  </si>
  <si>
    <t>On/along a non-TxDOT roadway</t>
  </si>
  <si>
    <t>On/along both TxDOT and non-TxDOT roadways</t>
  </si>
  <si>
    <t>Not within the right-of-way of any roadway</t>
  </si>
  <si>
    <t>c.</t>
  </si>
  <si>
    <t>d.</t>
  </si>
  <si>
    <t>From/Beginning Point (if applicable):</t>
  </si>
  <si>
    <t>To/End Point (if applicable):</t>
  </si>
  <si>
    <t>Project Length in feet/miles or Area in acres (if applicable):</t>
  </si>
  <si>
    <t>Intersection(s) (if applicable):</t>
  </si>
  <si>
    <t>11.</t>
  </si>
  <si>
    <t>Project Details</t>
  </si>
  <si>
    <t>If the project plans are 30% or more complete, include only example sheets as attachments and provide a weblink for plan review here:</t>
  </si>
  <si>
    <t xml:space="preserve">The construction plans for this project are currently: </t>
  </si>
  <si>
    <t>Not Started</t>
  </si>
  <si>
    <t>Complete</t>
  </si>
  <si>
    <t>% Complete</t>
  </si>
  <si>
    <t>Primary Facility Type:</t>
  </si>
  <si>
    <t>Total length:</t>
  </si>
  <si>
    <t>Facility width:</t>
  </si>
  <si>
    <t>Material depth:</t>
  </si>
  <si>
    <t>Surface type/material:</t>
  </si>
  <si>
    <t>Secondary Facility Type:</t>
  </si>
  <si>
    <t>feet</t>
  </si>
  <si>
    <t>inches</t>
  </si>
  <si>
    <t>Does the project propose lighting adjacent to a roadway?</t>
  </si>
  <si>
    <t xml:space="preserve">The project includes the following facilities (select all that apply): </t>
  </si>
  <si>
    <t>Sidewalks</t>
  </si>
  <si>
    <t>Crosswalks</t>
  </si>
  <si>
    <t>Curb Ramps</t>
  </si>
  <si>
    <t>Sharrow (Shared Lane) Markings</t>
  </si>
  <si>
    <t>Bicycle Boxes</t>
  </si>
  <si>
    <t>Colored Pavement for Separated Bicycle Way</t>
  </si>
  <si>
    <t>Protected Intersections (A road junction in which bicycle facilities are physically separated from motor vehicles)</t>
  </si>
  <si>
    <t>%</t>
  </si>
  <si>
    <t>Quantity:</t>
  </si>
  <si>
    <t>Bicycle Parking</t>
  </si>
  <si>
    <t>Pedestrian Improvements (Lighting, landscaping, etc.)</t>
  </si>
  <si>
    <t>Crossing Safety Improvements (median pedestrian refuge island, curb extensions, etc.)</t>
  </si>
  <si>
    <t>Other</t>
  </si>
  <si>
    <t>Does this project include bridge improvements?</t>
  </si>
  <si>
    <t>Structural Materials (Deck/Beams):</t>
  </si>
  <si>
    <t>Bridge length (feet):</t>
  </si>
  <si>
    <t xml:space="preserve">Bridge construction: </t>
  </si>
  <si>
    <t>Bridge width (feet):</t>
  </si>
  <si>
    <t>Total # of proposed bridges:</t>
  </si>
  <si>
    <t>8.</t>
  </si>
  <si>
    <t>9.</t>
  </si>
  <si>
    <t>SAFETY</t>
  </si>
  <si>
    <t>Identified bicycle and/or pedestrian safety hazards and countermeasures</t>
  </si>
  <si>
    <t>High roadway speed (45 mph or greater)</t>
  </si>
  <si>
    <t>Hazardous intersection/conflict point</t>
  </si>
  <si>
    <t>Uncontrolled intersection/crossing</t>
  </si>
  <si>
    <t>Lack of bike/ped infrastructure</t>
  </si>
  <si>
    <t>High motor vehicle traffic volume</t>
  </si>
  <si>
    <t>On-street parking</t>
  </si>
  <si>
    <t>Wide roadway crossing (4 or more lanes)</t>
  </si>
  <si>
    <t>Lack of lighting</t>
  </si>
  <si>
    <t xml:space="preserve">Bicycle and/or pedestrian infrastructure elements </t>
  </si>
  <si>
    <t>Closes a gap in bicycle or pedestrian network</t>
  </si>
  <si>
    <t>Features traffic calming elements</t>
  </si>
  <si>
    <t>Separates bicycle &amp;/or motor vehicle traffic</t>
  </si>
  <si>
    <t>Facility is offset from road (≥5 ft)</t>
  </si>
  <si>
    <t>Features safety lighting</t>
  </si>
  <si>
    <t>Features traffic markings/signage</t>
  </si>
  <si>
    <t>Improves railroad/highway/water crossing</t>
  </si>
  <si>
    <t>New bicycle &amp;/or pedestrian infrastructure</t>
  </si>
  <si>
    <t>Includes a vertical separation element (e.g. curb, flexible delineator, bollard)</t>
  </si>
  <si>
    <t>ITEMIZED BUDGET</t>
  </si>
  <si>
    <t>24.</t>
  </si>
  <si>
    <t>Itemized Construction Cost Estimate</t>
  </si>
  <si>
    <t>What year does this cost estimate assume construction begins?</t>
  </si>
  <si>
    <t>Provide a detailed cost estimate of all construction costs – use appropriate units (SY, SF, LF, LS, EA, etc.)</t>
  </si>
  <si>
    <t>Click here for TxDOT’s Average Low Bid Unit Prices</t>
  </si>
  <si>
    <t>Amount</t>
  </si>
  <si>
    <t>Unit Price</t>
  </si>
  <si>
    <t>Unit</t>
  </si>
  <si>
    <t>Quantity</t>
  </si>
  <si>
    <t>Work Activities</t>
  </si>
  <si>
    <t>SUBTOTAL:</t>
  </si>
  <si>
    <t>Itemized Construction Cost Estimate (continued)</t>
  </si>
  <si>
    <t>(continued next page)</t>
  </si>
  <si>
    <t>25.</t>
  </si>
  <si>
    <t>Additional Construction-Related Costs</t>
  </si>
  <si>
    <t>Appropriate costs for this section might include: construction engineering and inspection, construction-phase project administration, contract administration, land survey for right of way demarcation, materials testing, permitting, or geotechnical work. Items ineligible for reimbursement include right-of-way acquisition (e.g., appraisal, parcel survey, title transfer) or legal services.</t>
  </si>
  <si>
    <t>TOTAL:</t>
  </si>
  <si>
    <t>Preliminary Engineering (PS&amp;E and Environmental) Costs Eligibility</t>
  </si>
  <si>
    <t>PE COSTS ARE NOT ELIGIBLE</t>
  </si>
  <si>
    <t>BUDGET SUMMARY</t>
  </si>
  <si>
    <t>26.</t>
  </si>
  <si>
    <t>Contingency Costs (line 1 x contingency percentage)</t>
  </si>
  <si>
    <t>of line 7</t>
  </si>
  <si>
    <t>Total</t>
  </si>
  <si>
    <t>Federal</t>
  </si>
  <si>
    <t>State</t>
  </si>
  <si>
    <t>Local</t>
  </si>
  <si>
    <t>Percent</t>
  </si>
  <si>
    <t>Preliminary Engineering Costs</t>
  </si>
  <si>
    <t>Construction Costs</t>
  </si>
  <si>
    <t>Direct State Costs</t>
  </si>
  <si>
    <t>Total Project Costs</t>
  </si>
  <si>
    <t>Participation</t>
  </si>
  <si>
    <t>COST PARTICIPATION SUMMARY</t>
  </si>
  <si>
    <t>PROJECT COMMITMENT</t>
  </si>
  <si>
    <t>The applicant confirms understanding of the following requirements by checking boxes and signing below.</t>
  </si>
  <si>
    <t>This is a reimbursement program. If the project sponsor implements any stage of the project, then they must finance that phase until reimbursement funds are available. Invoices must be submitted with proper documentation on a regular basis (typically monthly, but no less than quarterly).</t>
  </si>
  <si>
    <t>If TxDOT implements any phase of the project on behalf of the project sponsor, then any local match would be due in full to TxDOT prior to commencement of each phase (i.e. preliminary engineering or construction). Project selection does not guarantee that TxDOT will implement a project on behalf of any recipient</t>
  </si>
  <si>
    <t>Until authorized by TxDOT with a notice to proceed, the project sponsor should not enter into a contract or incur costs for any aspect of the project for which the project sponsor is seeking federal participation. Otherwise, the project sponsor risks incurring costs that will not be reimbursed or credited.</t>
  </si>
  <si>
    <t>Project sponsors may manage elements of the project development process with written TxDOT approval. To receive approval, the project sponsor acknowledges that they must complete a Special Project Approval form in accordance with 43 TAC §15.52 and undergo a Risk Assessment.</t>
  </si>
  <si>
    <t>The project sponsor must be prepared to fund any project costs in excess of the amounts indicated in the budget entered into this detailed application and/or the amount awarded by the Corpus Christi MPO Transportation Policy Committee  (i.e., project cost overruns).</t>
  </si>
  <si>
    <t>Signature</t>
  </si>
  <si>
    <t>Print Name and Title</t>
  </si>
  <si>
    <t>Please, refer to the Corpus Christi MPO Program Guidance and Procedures – Application Process for submitting instructions.</t>
  </si>
  <si>
    <t>Date</t>
  </si>
  <si>
    <t>Telephone Number</t>
  </si>
  <si>
    <t>Total Federal Participation</t>
  </si>
  <si>
    <t>Total State Participation</t>
  </si>
  <si>
    <t>Total Local Participation</t>
  </si>
  <si>
    <t>Question</t>
  </si>
  <si>
    <t>Budget Summary</t>
  </si>
  <si>
    <t>TDC</t>
  </si>
  <si>
    <t>PROJECT SPONSOR OPTIONS</t>
  </si>
  <si>
    <t>#7b</t>
  </si>
  <si>
    <t>COUNTIES</t>
  </si>
  <si>
    <t>#7a</t>
  </si>
  <si>
    <t>TxDOT DISTRICTS</t>
  </si>
  <si>
    <t>#8b</t>
  </si>
  <si>
    <t>MPOs</t>
  </si>
  <si>
    <t>PSs determined eligible for TDCs</t>
  </si>
  <si>
    <t>Categories</t>
  </si>
  <si>
    <t>County Name</t>
  </si>
  <si>
    <t>District Name</t>
  </si>
  <si>
    <t>MPO Name</t>
  </si>
  <si>
    <t>Options</t>
  </si>
  <si>
    <t>(select)</t>
  </si>
  <si>
    <t>Project Budget Contingency estimate</t>
  </si>
  <si>
    <t>Local Government</t>
  </si>
  <si>
    <t>Anderson</t>
  </si>
  <si>
    <t>Abilene</t>
  </si>
  <si>
    <t>Abilene MPO</t>
  </si>
  <si>
    <t>Brewster County</t>
  </si>
  <si>
    <t>Regional Transportation Authority</t>
  </si>
  <si>
    <t>Andrews</t>
  </si>
  <si>
    <t>Amarillo</t>
  </si>
  <si>
    <t>Alama Area MPO</t>
  </si>
  <si>
    <t>Cameron County DOT</t>
  </si>
  <si>
    <t>Transit Agency</t>
  </si>
  <si>
    <t>Angelina</t>
  </si>
  <si>
    <t>Atlanta</t>
  </si>
  <si>
    <t>Amarillo MPO</t>
  </si>
  <si>
    <t>City of Alamo</t>
  </si>
  <si>
    <t>Natural Resource or Public Land Agency</t>
  </si>
  <si>
    <t>Aransas</t>
  </si>
  <si>
    <t>Austin</t>
  </si>
  <si>
    <t>Bryan-College Station MPO</t>
  </si>
  <si>
    <t>City of Alice</t>
  </si>
  <si>
    <t>School District, Local Education Agency, or School</t>
  </si>
  <si>
    <t>Archer</t>
  </si>
  <si>
    <t>Beaumont</t>
  </si>
  <si>
    <t>Capital Area MPO</t>
  </si>
  <si>
    <t>City of Aransas Pass</t>
  </si>
  <si>
    <t>Tribal Government</t>
  </si>
  <si>
    <t>Armstrong</t>
  </si>
  <si>
    <t>Brownwood</t>
  </si>
  <si>
    <t>Corpus Christi MPO</t>
  </si>
  <si>
    <t>City of Atlanta</t>
  </si>
  <si>
    <t>Any other governmental entity with responsibility for transportation</t>
  </si>
  <si>
    <t>Atascosa</t>
  </si>
  <si>
    <t>Bryan</t>
  </si>
  <si>
    <t>El Paso MPO</t>
  </si>
  <si>
    <t>City of Balch Springs</t>
  </si>
  <si>
    <t>Non-profit organization</t>
  </si>
  <si>
    <t>Childress</t>
  </si>
  <si>
    <t>Grayson County MPO</t>
  </si>
  <si>
    <t>City of Bay CIty</t>
  </si>
  <si>
    <t>Bailey</t>
  </si>
  <si>
    <t>Corpus Christi</t>
  </si>
  <si>
    <t>Houston-Galveston Area Council MPO</t>
  </si>
  <si>
    <t>City of Beaumont</t>
  </si>
  <si>
    <t>Bandera</t>
  </si>
  <si>
    <t>Dallas</t>
  </si>
  <si>
    <t>Killeen-Temple MPO</t>
  </si>
  <si>
    <t xml:space="preserve">City of Beeville </t>
  </si>
  <si>
    <t>Bastrop</t>
  </si>
  <si>
    <t>El Paso</t>
  </si>
  <si>
    <t>Laredo Webb County Area MPO</t>
  </si>
  <si>
    <t>City of Borger</t>
  </si>
  <si>
    <t>Project assumed construction year</t>
  </si>
  <si>
    <t>Baylor</t>
  </si>
  <si>
    <t>Fort Worth</t>
  </si>
  <si>
    <t>Longview MPO</t>
  </si>
  <si>
    <t>City of Brady</t>
  </si>
  <si>
    <t>#8a</t>
  </si>
  <si>
    <t>MPO - YES or Nos</t>
  </si>
  <si>
    <t>Bee</t>
  </si>
  <si>
    <t>Houston</t>
  </si>
  <si>
    <t>Lubbock MPO</t>
  </si>
  <si>
    <t>City of Breckenridge</t>
  </si>
  <si>
    <t>Option</t>
  </si>
  <si>
    <t>Bell</t>
  </si>
  <si>
    <t>Laredo</t>
  </si>
  <si>
    <t>North Central Texas Council of Governments (NCTCOG)</t>
  </si>
  <si>
    <t>City of Bremond</t>
  </si>
  <si>
    <t>Gray</t>
  </si>
  <si>
    <t>Bexar</t>
  </si>
  <si>
    <t>Lubbock</t>
  </si>
  <si>
    <t>Permian Basin MPO</t>
  </si>
  <si>
    <t>City of Bridge City</t>
  </si>
  <si>
    <t>FY 2027</t>
  </si>
  <si>
    <t>Blanco</t>
  </si>
  <si>
    <t>Lufkin</t>
  </si>
  <si>
    <t>Rio Grande Valley MPO</t>
  </si>
  <si>
    <t>City of Brownsville</t>
  </si>
  <si>
    <t>FY 2028</t>
  </si>
  <si>
    <t>Borden</t>
  </si>
  <si>
    <t>Odessa</t>
  </si>
  <si>
    <t>San Angelo MPO</t>
  </si>
  <si>
    <t>City of Brownwood</t>
  </si>
  <si>
    <t>FY 2029</t>
  </si>
  <si>
    <t>Bosque</t>
  </si>
  <si>
    <t>Paris</t>
  </si>
  <si>
    <t>South East Texas RPC MPO</t>
  </si>
  <si>
    <t>City of Calvert</t>
  </si>
  <si>
    <t>Bowie</t>
  </si>
  <si>
    <t>Pharr</t>
  </si>
  <si>
    <t>Texarkana MPO</t>
  </si>
  <si>
    <t>City of Castle Hills</t>
  </si>
  <si>
    <t>Brazoria</t>
  </si>
  <si>
    <t>San Angelo</t>
  </si>
  <si>
    <t>Tyler MPO</t>
  </si>
  <si>
    <t>City of Centerville</t>
  </si>
  <si>
    <t>#9a</t>
  </si>
  <si>
    <t>SRTS related?? - YES or Nos</t>
  </si>
  <si>
    <t>Brazos</t>
  </si>
  <si>
    <t>San Antonio</t>
  </si>
  <si>
    <t>Waco MPO</t>
  </si>
  <si>
    <t>City of Cleveland</t>
  </si>
  <si>
    <t>Brewster</t>
  </si>
  <si>
    <t>Tyler</t>
  </si>
  <si>
    <t>Wichita Falls MPO</t>
  </si>
  <si>
    <t>City of Clute</t>
  </si>
  <si>
    <t>Project Committment</t>
  </si>
  <si>
    <t>Briscoe</t>
  </si>
  <si>
    <t>Waco</t>
  </si>
  <si>
    <t>Victoria MPO</t>
  </si>
  <si>
    <t>City of Coldspring</t>
  </si>
  <si>
    <t>Checkbox</t>
  </si>
  <si>
    <t>Brooks</t>
  </si>
  <si>
    <t>Wichita Falls</t>
  </si>
  <si>
    <t>City of Copperas Cove</t>
  </si>
  <si>
    <t>Brown</t>
  </si>
  <si>
    <t>Yoakum</t>
  </si>
  <si>
    <t>City of Crowley</t>
  </si>
  <si>
    <t>Burleson</t>
  </si>
  <si>
    <t>Multiple Districts</t>
  </si>
  <si>
    <t>City of Cuero</t>
  </si>
  <si>
    <t>Burnet</t>
  </si>
  <si>
    <t>City of Del Rio</t>
  </si>
  <si>
    <t>Caldwell</t>
  </si>
  <si>
    <t>City of Denison</t>
  </si>
  <si>
    <t>Previous submittal??</t>
  </si>
  <si>
    <t>Calhoun</t>
  </si>
  <si>
    <t>City of DeSoto</t>
  </si>
  <si>
    <t>Callahan</t>
  </si>
  <si>
    <t>City of Duncanville</t>
  </si>
  <si>
    <t>Cameron</t>
  </si>
  <si>
    <t>City of Eagle Pass</t>
  </si>
  <si>
    <t>Camp</t>
  </si>
  <si>
    <t>City of Early</t>
  </si>
  <si>
    <t>Carson</t>
  </si>
  <si>
    <t>City of East Bernard</t>
  </si>
  <si>
    <t>Cass</t>
  </si>
  <si>
    <t>City of El Campo</t>
  </si>
  <si>
    <t>Castro</t>
  </si>
  <si>
    <t xml:space="preserve">City of El Paso </t>
  </si>
  <si>
    <t>Chambers</t>
  </si>
  <si>
    <t>City of Freeport</t>
  </si>
  <si>
    <t>Cherokee</t>
  </si>
  <si>
    <t>City of Gladewater</t>
  </si>
  <si>
    <t>City of Granger</t>
  </si>
  <si>
    <t>Clay</t>
  </si>
  <si>
    <t>City of Hallettsville</t>
  </si>
  <si>
    <t>Cochran</t>
  </si>
  <si>
    <t>City of Harlingen</t>
  </si>
  <si>
    <t>#9d</t>
  </si>
  <si>
    <t>ADA transition plan related?</t>
  </si>
  <si>
    <t>Coke</t>
  </si>
  <si>
    <t>City of Hemphill</t>
  </si>
  <si>
    <t>Coleman</t>
  </si>
  <si>
    <t>Town of Holland</t>
  </si>
  <si>
    <t>Collin</t>
  </si>
  <si>
    <t>City of Huntington</t>
  </si>
  <si>
    <t>Collingsworth</t>
  </si>
  <si>
    <t>City of Huntsville</t>
  </si>
  <si>
    <t>Colorado</t>
  </si>
  <si>
    <t>City of Jefferson</t>
  </si>
  <si>
    <t>Comal</t>
  </si>
  <si>
    <t>City of Jourdanton</t>
  </si>
  <si>
    <t>Comanche</t>
  </si>
  <si>
    <t>City of Kaufman</t>
  </si>
  <si>
    <t>Concho</t>
  </si>
  <si>
    <t>City of Killeen</t>
  </si>
  <si>
    <t>Project Location in relation to roadways</t>
  </si>
  <si>
    <t>Cooke</t>
  </si>
  <si>
    <t>City of Kingsville</t>
  </si>
  <si>
    <t>Coryell</t>
  </si>
  <si>
    <t>City of Lancaster</t>
  </si>
  <si>
    <t>Cottle</t>
  </si>
  <si>
    <t>City of Laredo</t>
  </si>
  <si>
    <t>Crane</t>
  </si>
  <si>
    <t>City of Leon Valley</t>
  </si>
  <si>
    <t>Crockett</t>
  </si>
  <si>
    <t>City of Liberty</t>
  </si>
  <si>
    <t>Crosby</t>
  </si>
  <si>
    <t>City of Liberty Hill</t>
  </si>
  <si>
    <t>Culberson</t>
  </si>
  <si>
    <t>City of Livingston</t>
  </si>
  <si>
    <t>Dallam</t>
  </si>
  <si>
    <t>City of Longview</t>
  </si>
  <si>
    <t>City of Lufkin</t>
  </si>
  <si>
    <t>Dawson</t>
  </si>
  <si>
    <t>Town of Mabank</t>
  </si>
  <si>
    <t>CONSTRUCTION PLANS</t>
  </si>
  <si>
    <t>DeWitt</t>
  </si>
  <si>
    <t>City of Marlin</t>
  </si>
  <si>
    <t>Deaf Smith</t>
  </si>
  <si>
    <t>City of Mathis</t>
  </si>
  <si>
    <t>Delta</t>
  </si>
  <si>
    <t>City of Mineola</t>
  </si>
  <si>
    <t>Denton</t>
  </si>
  <si>
    <t>City of Nacogdoches</t>
  </si>
  <si>
    <t>Under development</t>
  </si>
  <si>
    <t>Dickens</t>
  </si>
  <si>
    <t>City of Nolanville</t>
  </si>
  <si>
    <t>Dimmit</t>
  </si>
  <si>
    <t>City of Odessa</t>
  </si>
  <si>
    <t>Donley</t>
  </si>
  <si>
    <t>City of Old River-Winfree</t>
  </si>
  <si>
    <t>Duval</t>
  </si>
  <si>
    <t>City of Orange Grove</t>
  </si>
  <si>
    <t>Eastland</t>
  </si>
  <si>
    <t>City of Palacios</t>
  </si>
  <si>
    <t>Primary Facility Types</t>
  </si>
  <si>
    <t>Ector</t>
  </si>
  <si>
    <t>City of Port Lavaca</t>
  </si>
  <si>
    <t>Edwards</t>
  </si>
  <si>
    <t>City of Port Neches</t>
  </si>
  <si>
    <t>City of Primera</t>
  </si>
  <si>
    <t>Bike Lane</t>
  </si>
  <si>
    <t>Ellis</t>
  </si>
  <si>
    <t>City of Progreso</t>
  </si>
  <si>
    <t>Buffered Bike Lane</t>
  </si>
  <si>
    <t>Erath</t>
  </si>
  <si>
    <t>City of Queen City</t>
  </si>
  <si>
    <t>Other Safety Improvements</t>
  </si>
  <si>
    <t>Falls</t>
  </si>
  <si>
    <t>City of Rogers</t>
  </si>
  <si>
    <t>Separated Bike Lane/Cycletrack</t>
  </si>
  <si>
    <t>Fannin</t>
  </si>
  <si>
    <t>City of Rosebud</t>
  </si>
  <si>
    <t>Shoulders</t>
  </si>
  <si>
    <t>Fayette</t>
  </si>
  <si>
    <t>City of Sabinal</t>
  </si>
  <si>
    <t>Shared Use Path</t>
  </si>
  <si>
    <t>Fisher</t>
  </si>
  <si>
    <t>City of San Antonio</t>
  </si>
  <si>
    <t>Floyd</t>
  </si>
  <si>
    <t>City of San Elizario</t>
  </si>
  <si>
    <t>Foard</t>
  </si>
  <si>
    <t>City of San Marcos</t>
  </si>
  <si>
    <t>Fort Bend</t>
  </si>
  <si>
    <t>City of Schulenburg</t>
  </si>
  <si>
    <t>Franklin</t>
  </si>
  <si>
    <t>City of Sealy</t>
  </si>
  <si>
    <t>Primary Surface Type/Material</t>
  </si>
  <si>
    <t>Freestone</t>
  </si>
  <si>
    <t>City of Socorro</t>
  </si>
  <si>
    <t>Frio</t>
  </si>
  <si>
    <t>City of Spearman</t>
  </si>
  <si>
    <t>Gaines</t>
  </si>
  <si>
    <t>City of Taft</t>
  </si>
  <si>
    <t>Concrete</t>
  </si>
  <si>
    <t>Galveston</t>
  </si>
  <si>
    <t>City of Temple</t>
  </si>
  <si>
    <t>Asphalt</t>
  </si>
  <si>
    <t>Garza</t>
  </si>
  <si>
    <t>City of Texarkana</t>
  </si>
  <si>
    <t>Crushed Rock</t>
  </si>
  <si>
    <t>Gillespie</t>
  </si>
  <si>
    <t>City of Thrall</t>
  </si>
  <si>
    <t>Glasscock</t>
  </si>
  <si>
    <t xml:space="preserve">City of Tyler </t>
  </si>
  <si>
    <t>Goliad</t>
  </si>
  <si>
    <t>City of Uvalde</t>
  </si>
  <si>
    <t>Gonzales</t>
  </si>
  <si>
    <t>City of Victoria</t>
  </si>
  <si>
    <t>City of Vernon</t>
  </si>
  <si>
    <t>Feet or Miles</t>
  </si>
  <si>
    <t>Grayson</t>
  </si>
  <si>
    <t>City of Wharton</t>
  </si>
  <si>
    <t>Gregg</t>
  </si>
  <si>
    <t>City of Wheeler</t>
  </si>
  <si>
    <t>Grimes</t>
  </si>
  <si>
    <t>Eagle Pass MPO</t>
  </si>
  <si>
    <t>Guadalupe</t>
  </si>
  <si>
    <t>El Paso County</t>
  </si>
  <si>
    <t>miles</t>
  </si>
  <si>
    <t>Hale</t>
  </si>
  <si>
    <t>Hidalgo County Precinct #4</t>
  </si>
  <si>
    <t>Hall</t>
  </si>
  <si>
    <t>Jim Wells County</t>
  </si>
  <si>
    <t>Hamilton</t>
  </si>
  <si>
    <t>NorthEast Texas Trail Coalition</t>
  </si>
  <si>
    <t>Hansford</t>
  </si>
  <si>
    <t>Paso del Norte Community Foundation</t>
  </si>
  <si>
    <t>Secondary Facility Types</t>
  </si>
  <si>
    <t>Hardeman</t>
  </si>
  <si>
    <t>Quitman Lake Country Charitable Foundation</t>
  </si>
  <si>
    <t>Hardin</t>
  </si>
  <si>
    <t>Red River County</t>
  </si>
  <si>
    <t>Harris</t>
  </si>
  <si>
    <t>Robstown ISD-Police Department</t>
  </si>
  <si>
    <t>Harrison</t>
  </si>
  <si>
    <t>Salado Independent School District</t>
  </si>
  <si>
    <t>Hartley</t>
  </si>
  <si>
    <t>The University of Texas at San Antonio</t>
  </si>
  <si>
    <t>Haskell</t>
  </si>
  <si>
    <t xml:space="preserve">The University of Texas at Tyler </t>
  </si>
  <si>
    <t>Hays</t>
  </si>
  <si>
    <t>Town of Anthony</t>
  </si>
  <si>
    <t>Hemphill</t>
  </si>
  <si>
    <t>Town of Horizon City</t>
  </si>
  <si>
    <t>Henderson</t>
  </si>
  <si>
    <t xml:space="preserve">Town of Woodsboro </t>
  </si>
  <si>
    <t>Hidalgo</t>
  </si>
  <si>
    <t>Tyler Independent School District</t>
  </si>
  <si>
    <t>N/A</t>
  </si>
  <si>
    <t>Hill</t>
  </si>
  <si>
    <t>Val Verde County</t>
  </si>
  <si>
    <t>Hockley</t>
  </si>
  <si>
    <t>Village of Vinton</t>
  </si>
  <si>
    <t>Hood</t>
  </si>
  <si>
    <t>Webb County</t>
  </si>
  <si>
    <t>Hopkins</t>
  </si>
  <si>
    <t>Walker County Texas</t>
  </si>
  <si>
    <t>Secondary Surface Type/Material</t>
  </si>
  <si>
    <t>Howard</t>
  </si>
  <si>
    <t>Hudspeth</t>
  </si>
  <si>
    <t>Hunt</t>
  </si>
  <si>
    <t>Hutchinson</t>
  </si>
  <si>
    <t>Transfer to FTA?</t>
  </si>
  <si>
    <t>Irion</t>
  </si>
  <si>
    <t>Jack</t>
  </si>
  <si>
    <t>Jackson</t>
  </si>
  <si>
    <t>Jasper</t>
  </si>
  <si>
    <t>Unsure</t>
  </si>
  <si>
    <t>Jeff Davis</t>
  </si>
  <si>
    <t>Jefferson</t>
  </si>
  <si>
    <t>Jim Hogg</t>
  </si>
  <si>
    <t>Jim Wells</t>
  </si>
  <si>
    <t>Johnson</t>
  </si>
  <si>
    <t>Jones</t>
  </si>
  <si>
    <t>Karnes</t>
  </si>
  <si>
    <t>Kaufman</t>
  </si>
  <si>
    <t>Kendall</t>
  </si>
  <si>
    <t>Kenedy</t>
  </si>
  <si>
    <t>Kent</t>
  </si>
  <si>
    <t>Lighting along State Road</t>
  </si>
  <si>
    <t>Kerr</t>
  </si>
  <si>
    <t>Kimble</t>
  </si>
  <si>
    <t>King</t>
  </si>
  <si>
    <t>Kinney</t>
  </si>
  <si>
    <t>Kleberg</t>
  </si>
  <si>
    <t>n/a</t>
  </si>
  <si>
    <t>Knox</t>
  </si>
  <si>
    <t>La Salle</t>
  </si>
  <si>
    <t>Lamar</t>
  </si>
  <si>
    <t>Lamb</t>
  </si>
  <si>
    <t>Project has bridges?</t>
  </si>
  <si>
    <t>Lampasas</t>
  </si>
  <si>
    <t>Lavaca</t>
  </si>
  <si>
    <t>Lee</t>
  </si>
  <si>
    <t>Yes, rehab only</t>
  </si>
  <si>
    <t>Leon</t>
  </si>
  <si>
    <t>Yes, new bridge(s)</t>
  </si>
  <si>
    <t>Liberty</t>
  </si>
  <si>
    <t>Limestone</t>
  </si>
  <si>
    <t>Lipscomb</t>
  </si>
  <si>
    <t>Live Oak</t>
  </si>
  <si>
    <t>Llano</t>
  </si>
  <si>
    <t>Loving</t>
  </si>
  <si>
    <t>Bridge Construction type</t>
  </si>
  <si>
    <t>Lynn</t>
  </si>
  <si>
    <t>Madison</t>
  </si>
  <si>
    <t>Prefab</t>
  </si>
  <si>
    <t>Marion</t>
  </si>
  <si>
    <t>On-site</t>
  </si>
  <si>
    <t>Martin</t>
  </si>
  <si>
    <t>Mason</t>
  </si>
  <si>
    <t>Matagorda</t>
  </si>
  <si>
    <t>Maverick</t>
  </si>
  <si>
    <t>Deck/Beam</t>
  </si>
  <si>
    <t>McCulloch</t>
  </si>
  <si>
    <t>McLennan</t>
  </si>
  <si>
    <t>McMullen</t>
  </si>
  <si>
    <t>Concrete/ Steel</t>
  </si>
  <si>
    <t>Medina</t>
  </si>
  <si>
    <t>Wood/ Wood</t>
  </si>
  <si>
    <t>Menard</t>
  </si>
  <si>
    <t>Concrete/ Concrete</t>
  </si>
  <si>
    <t>Midland</t>
  </si>
  <si>
    <t>Concrete/ Truss</t>
  </si>
  <si>
    <t>Milam</t>
  </si>
  <si>
    <t>Wood/ Truss</t>
  </si>
  <si>
    <t>Mills</t>
  </si>
  <si>
    <t>Wood/ Steel</t>
  </si>
  <si>
    <t>Mitchell</t>
  </si>
  <si>
    <t>Masonry</t>
  </si>
  <si>
    <t>Montague</t>
  </si>
  <si>
    <t>Montgomery</t>
  </si>
  <si>
    <t>Moore</t>
  </si>
  <si>
    <t>Morris</t>
  </si>
  <si>
    <t>Motley</t>
  </si>
  <si>
    <t>Bridge Rail Type</t>
  </si>
  <si>
    <t>Nacogdoches</t>
  </si>
  <si>
    <t>Navarro</t>
  </si>
  <si>
    <t>Newton</t>
  </si>
  <si>
    <t>Pedestrian</t>
  </si>
  <si>
    <t>Nolan</t>
  </si>
  <si>
    <t>Traffic</t>
  </si>
  <si>
    <t>Nueces</t>
  </si>
  <si>
    <t>Ochiltree</t>
  </si>
  <si>
    <t>Oldham</t>
  </si>
  <si>
    <t>Orange</t>
  </si>
  <si>
    <t>Palo Pinto</t>
  </si>
  <si>
    <t>#12</t>
  </si>
  <si>
    <t>Identified Safety Hazards</t>
  </si>
  <si>
    <t>Panola</t>
  </si>
  <si>
    <t>Parker</t>
  </si>
  <si>
    <t>Parmer</t>
  </si>
  <si>
    <t>Pecos</t>
  </si>
  <si>
    <t>Polk</t>
  </si>
  <si>
    <t xml:space="preserve">Lack of bike/ped infrastructure </t>
  </si>
  <si>
    <t>Potter</t>
  </si>
  <si>
    <t>Presidio</t>
  </si>
  <si>
    <t>Rains</t>
  </si>
  <si>
    <t>Randall</t>
  </si>
  <si>
    <t>Reagan</t>
  </si>
  <si>
    <t>Historic or systemic pedestrian crash risk as indicated by PSAP Ped Safety Screening tool</t>
  </si>
  <si>
    <t>Real</t>
  </si>
  <si>
    <t>Red River</t>
  </si>
  <si>
    <t>Number of identified Safety hazard Check-marks</t>
  </si>
  <si>
    <t>Reeves</t>
  </si>
  <si>
    <t>Refugio</t>
  </si>
  <si>
    <t>Safety Elements</t>
  </si>
  <si>
    <t>Roberts</t>
  </si>
  <si>
    <t>Robertson</t>
  </si>
  <si>
    <t xml:space="preserve">closes a gap in bicycle or pedestrian network </t>
  </si>
  <si>
    <t>Rockwall</t>
  </si>
  <si>
    <t>separates bicycles &amp;/or pedestrians from motor vehicle traffic</t>
  </si>
  <si>
    <t>Runnels</t>
  </si>
  <si>
    <t>is on-street with a vertical separation element</t>
  </si>
  <si>
    <t>Rusk</t>
  </si>
  <si>
    <t>improves railroad/highway/water crossing</t>
  </si>
  <si>
    <t>Sabine</t>
  </si>
  <si>
    <t>features traffic markings/signage</t>
  </si>
  <si>
    <t>San Augustine</t>
  </si>
  <si>
    <t>features new traffic signalization</t>
  </si>
  <si>
    <t>San Jacinto</t>
  </si>
  <si>
    <t>new bicycle &amp;/or pedestrian infrastructure</t>
  </si>
  <si>
    <t>San Patricio</t>
  </si>
  <si>
    <t>features traffic calming elements</t>
  </si>
  <si>
    <t>San Saba</t>
  </si>
  <si>
    <t>facility is offset from road (&gt;5')</t>
  </si>
  <si>
    <t>Schleicher</t>
  </si>
  <si>
    <t>features safety lighting</t>
  </si>
  <si>
    <t>Number of Safety Element Check-marks</t>
  </si>
  <si>
    <t>Shackelford</t>
  </si>
  <si>
    <t>Shelby</t>
  </si>
  <si>
    <t>#14</t>
  </si>
  <si>
    <t>Connectivity to Destinations</t>
  </si>
  <si>
    <t>Sherman</t>
  </si>
  <si>
    <t>Smith</t>
  </si>
  <si>
    <t>School</t>
  </si>
  <si>
    <t>Somervell</t>
  </si>
  <si>
    <t>Park</t>
  </si>
  <si>
    <t>Starr</t>
  </si>
  <si>
    <t>Neighborhood</t>
  </si>
  <si>
    <t>Stephens</t>
  </si>
  <si>
    <t>Library</t>
  </si>
  <si>
    <t>Sterling</t>
  </si>
  <si>
    <t>Other school facility</t>
  </si>
  <si>
    <t>Stonewall</t>
  </si>
  <si>
    <t>Community center</t>
  </si>
  <si>
    <t>Sutton</t>
  </si>
  <si>
    <t>High Density Residential</t>
  </si>
  <si>
    <t>Swisher</t>
  </si>
  <si>
    <t>Other special trip generator</t>
  </si>
  <si>
    <t>Tarrant</t>
  </si>
  <si>
    <t>Commercial center</t>
  </si>
  <si>
    <t>Taylor</t>
  </si>
  <si>
    <t>Central Business District</t>
  </si>
  <si>
    <t>Terrell</t>
  </si>
  <si>
    <t>Major employer</t>
  </si>
  <si>
    <t>Terry</t>
  </si>
  <si>
    <t>Fresh foods (grocery stores, farmers mkts)</t>
  </si>
  <si>
    <t>Throckmorton</t>
  </si>
  <si>
    <t>Health facility (exercise center, sports field, etc.)</t>
  </si>
  <si>
    <t>Titus</t>
  </si>
  <si>
    <t>Tom Green</t>
  </si>
  <si>
    <t>Total destinations checkboxes</t>
  </si>
  <si>
    <t>Travis</t>
  </si>
  <si>
    <t>Trinity</t>
  </si>
  <si>
    <t>Transit Connectivity</t>
  </si>
  <si>
    <t>Upshur</t>
  </si>
  <si>
    <t>Upton</t>
  </si>
  <si>
    <t>No transit connections</t>
  </si>
  <si>
    <t>Uvalde</t>
  </si>
  <si>
    <t>Existing</t>
  </si>
  <si>
    <t>Val Verde</t>
  </si>
  <si>
    <t>Planned</t>
  </si>
  <si>
    <t>Van Zandt</t>
  </si>
  <si>
    <t>Existing and planned</t>
  </si>
  <si>
    <t>Victoria</t>
  </si>
  <si>
    <t>Walker</t>
  </si>
  <si>
    <t>Waller</t>
  </si>
  <si>
    <t>Ward</t>
  </si>
  <si>
    <t>Connecting Bicycle Facilities</t>
  </si>
  <si>
    <t>Washington</t>
  </si>
  <si>
    <t>Webb</t>
  </si>
  <si>
    <t>Wharton</t>
  </si>
  <si>
    <t>No bicycle infrastructure connections</t>
  </si>
  <si>
    <t>Wheeler</t>
  </si>
  <si>
    <t>Wichita</t>
  </si>
  <si>
    <t>Wilbarger</t>
  </si>
  <si>
    <t>Willacy</t>
  </si>
  <si>
    <t>Williamson</t>
  </si>
  <si>
    <t>Wilson</t>
  </si>
  <si>
    <t>Winkler</t>
  </si>
  <si>
    <t>Connecting Pedestrian Facilities</t>
  </si>
  <si>
    <t>Wise</t>
  </si>
  <si>
    <t>Wood</t>
  </si>
  <si>
    <t>No pedestrian infrastructure connections</t>
  </si>
  <si>
    <t>Young</t>
  </si>
  <si>
    <t>Zapata</t>
  </si>
  <si>
    <t>Zavala</t>
  </si>
  <si>
    <t>Multiple Counties</t>
  </si>
  <si>
    <t>#2</t>
  </si>
  <si>
    <t>#6a</t>
  </si>
  <si>
    <t>#Xd</t>
  </si>
  <si>
    <t>#9ba</t>
  </si>
  <si>
    <t>#9bb</t>
  </si>
  <si>
    <t>#9ca</t>
  </si>
  <si>
    <t>#9cb</t>
  </si>
  <si>
    <t>#9bc</t>
  </si>
  <si>
    <t>#9cc</t>
  </si>
  <si>
    <t>#9e</t>
  </si>
  <si>
    <t>#9f</t>
  </si>
  <si>
    <t>#9g</t>
  </si>
  <si>
    <t>#9h</t>
  </si>
  <si>
    <t>12.</t>
  </si>
  <si>
    <t>Connectivity to destinations</t>
  </si>
  <si>
    <t>Commercial Center</t>
  </si>
  <si>
    <t>High density residential</t>
  </si>
  <si>
    <t>Health facility (medical center, sports field)</t>
  </si>
  <si>
    <t>Other special trip generator (label on map)</t>
  </si>
  <si>
    <t>13.</t>
  </si>
  <si>
    <t>Connectivity to multimodal transportation</t>
  </si>
  <si>
    <t>Project connections to transit infrastructure are:</t>
  </si>
  <si>
    <t>Bicycle facilities:</t>
  </si>
  <si>
    <t>Pedestrian facilities:</t>
  </si>
  <si>
    <t>14.</t>
  </si>
  <si>
    <t>Barrier Elimination</t>
  </si>
  <si>
    <t>ADA barriers</t>
  </si>
  <si>
    <t>Four lane or larger roadways</t>
  </si>
  <si>
    <t>Waterbody(ies)</t>
  </si>
  <si>
    <t xml:space="preserve"> ADA Barriers</t>
  </si>
  <si>
    <t xml:space="preserve"> Other</t>
  </si>
  <si>
    <t xml:space="preserve"> Four lane or larger roadways</t>
  </si>
  <si>
    <t xml:space="preserve"> Waterbody(ies)</t>
  </si>
  <si>
    <t>Railroad</t>
  </si>
  <si>
    <t xml:space="preserve"> Railroad</t>
  </si>
  <si>
    <t>Barrier Elimination Totals</t>
  </si>
  <si>
    <t>Total barriers eliminated</t>
  </si>
  <si>
    <t>Long-distance bicycle tourism (ED)</t>
  </si>
  <si>
    <t>[Select]</t>
  </si>
  <si>
    <t>Segment of Texas Bicycle Tourism Trails Example Network or locally favored alternative</t>
  </si>
  <si>
    <t>Segment of regional non-motorized route for tourism</t>
  </si>
  <si>
    <t>Segment of contiguous bicycle/pedestrian route connecting regional population centers</t>
  </si>
  <si>
    <t>Bicycle tourism efforts involved?</t>
  </si>
  <si>
    <t>#21a</t>
  </si>
  <si>
    <t>In local transpo plan</t>
  </si>
  <si>
    <t>#21b</t>
  </si>
  <si>
    <t>In ADA transition plan?</t>
  </si>
  <si>
    <t>#23a</t>
  </si>
  <si>
    <t>YES or Nos - ENV issue</t>
  </si>
  <si>
    <t>#23b</t>
  </si>
  <si>
    <t>YES or Nos- historic issue</t>
  </si>
  <si>
    <t>#23c</t>
  </si>
  <si>
    <t>YES or Nos- approach to solving</t>
  </si>
  <si>
    <t>YES or Nos- Prop aqc'd</t>
  </si>
  <si>
    <t>In progress</t>
  </si>
  <si>
    <t>YES or Nos- known encroachments</t>
  </si>
  <si>
    <t>Unknown</t>
  </si>
  <si>
    <t>YES or Nos- property act followed</t>
  </si>
  <si>
    <t>YES or Nos- involves RR ROW</t>
  </si>
  <si>
    <t>YES or Nos- coordination begun?</t>
  </si>
  <si>
    <t>YES or Nos- railbanking?</t>
  </si>
  <si>
    <t>#15</t>
  </si>
  <si>
    <t>#10</t>
  </si>
  <si>
    <t>#11</t>
  </si>
  <si>
    <t>#13a</t>
  </si>
  <si>
    <t>#13b</t>
  </si>
  <si>
    <t>GEOGRAPHIC BALANCE</t>
  </si>
  <si>
    <t>16.</t>
  </si>
  <si>
    <t>17.</t>
  </si>
  <si>
    <t>Funding, Development, Maintenance, and Operation Partners</t>
  </si>
  <si>
    <t>List all collaborating partners and their role in developing/implementing the proposed project.</t>
  </si>
  <si>
    <t>18.</t>
  </si>
  <si>
    <r>
      <t xml:space="preserve">Project Sponsor Name </t>
    </r>
    <r>
      <rPr>
        <sz val="10"/>
        <color theme="1"/>
        <rFont val="Calibri"/>
        <family val="2"/>
      </rPr>
      <t>(Only one entity can act as project sponsor)</t>
    </r>
  </si>
  <si>
    <r>
      <t xml:space="preserve">Project location: </t>
    </r>
    <r>
      <rPr>
        <i/>
        <u/>
        <sz val="10"/>
        <color theme="1"/>
        <rFont val="Calibri"/>
        <family val="2"/>
      </rPr>
      <t>Describe using street name, adjacent waterway, or other identifying landmark.</t>
    </r>
  </si>
  <si>
    <r>
      <t xml:space="preserve">Note: If more than one bridge is proposed, identify the bridge with the longest span length in the detailed application and identify additional bridges in </t>
    </r>
    <r>
      <rPr>
        <b/>
        <sz val="10"/>
        <color theme="1"/>
        <rFont val="Calibri"/>
        <family val="2"/>
      </rPr>
      <t>Attachment B.</t>
    </r>
  </si>
  <si>
    <t>CONNECTIVITY AND ACCESSIBILITY</t>
  </si>
  <si>
    <r>
      <t xml:space="preserve">Does the project provide bicycle and pedestrian access to major destinations immediately surrounding the project area that are likely to attract bicycling or walking trips? Please check destinations below and clearly label on </t>
    </r>
    <r>
      <rPr>
        <b/>
        <sz val="10"/>
        <color theme="1"/>
        <rFont val="Calibri"/>
        <family val="2"/>
      </rPr>
      <t>Map 2- Connectivity (required)</t>
    </r>
    <r>
      <rPr>
        <sz val="10"/>
        <color theme="1"/>
        <rFont val="Calibri"/>
        <family val="2"/>
      </rPr>
      <t xml:space="preserve"> and include in attachment </t>
    </r>
    <r>
      <rPr>
        <b/>
        <sz val="10"/>
        <color theme="1"/>
        <rFont val="Calibri"/>
        <family val="2"/>
      </rPr>
      <t>D-Connectivity</t>
    </r>
    <r>
      <rPr>
        <sz val="10"/>
        <color theme="1"/>
        <rFont val="Calibri"/>
        <family val="2"/>
      </rPr>
      <t>.</t>
    </r>
  </si>
  <si>
    <r>
      <rPr>
        <u/>
        <sz val="10"/>
        <color theme="1"/>
        <rFont val="Calibri"/>
        <family val="2"/>
      </rPr>
      <t>Transit</t>
    </r>
    <r>
      <rPr>
        <sz val="10"/>
        <color theme="1"/>
        <rFont val="Calibri"/>
        <family val="2"/>
      </rPr>
      <t xml:space="preserve">: Does the project support multi-modal transportation by providing access to a rail station, streetcar, and/or a bus stop? Please clearly label on </t>
    </r>
    <r>
      <rPr>
        <b/>
        <sz val="10"/>
        <color theme="1"/>
        <rFont val="Calibri"/>
        <family val="2"/>
      </rPr>
      <t>Map 2-Connectivity</t>
    </r>
    <r>
      <rPr>
        <sz val="10"/>
        <color theme="1"/>
        <rFont val="Calibri"/>
        <family val="2"/>
      </rPr>
      <t xml:space="preserve">. </t>
    </r>
  </si>
  <si>
    <r>
      <rPr>
        <u/>
        <sz val="10"/>
        <color theme="1"/>
        <rFont val="Calibri"/>
        <family val="2"/>
      </rPr>
      <t>Bike/ped</t>
    </r>
    <r>
      <rPr>
        <sz val="10"/>
        <color theme="1"/>
        <rFont val="Calibri"/>
        <family val="2"/>
      </rPr>
      <t xml:space="preserve">: Does the project connect to existing or planned bicycle and pedestrian facilities? Please check the facilities to which this project would connect and clearly label on </t>
    </r>
    <r>
      <rPr>
        <b/>
        <sz val="10"/>
        <color theme="1"/>
        <rFont val="Calibri"/>
        <family val="2"/>
      </rPr>
      <t>Map 2-Connectivity</t>
    </r>
    <r>
      <rPr>
        <sz val="10"/>
        <color theme="1"/>
        <rFont val="Calibri"/>
        <family val="2"/>
      </rPr>
      <t>. Project connects to:</t>
    </r>
  </si>
  <si>
    <r>
      <t xml:space="preserve">Does the project eliminate an existing barrier to travel and provide safe crossing of that barrier by individuals with disabilities, pedestrians, bicyclists, and other non-drivers of all ages and abilities? For ADA barriers, only count each type of ADA barrier that is being eliminated.  For example, if your project includes curb ramps that would count as one barrier, and accessible pedestrian signals would count as another.  Please clearly label on </t>
    </r>
    <r>
      <rPr>
        <b/>
        <sz val="10"/>
        <color theme="1"/>
        <rFont val="Calibri"/>
        <family val="2"/>
      </rPr>
      <t>Map 2- Connectivity</t>
    </r>
    <r>
      <rPr>
        <sz val="10"/>
        <color theme="1"/>
        <rFont val="Calibri"/>
        <family val="2"/>
      </rPr>
      <t xml:space="preserve"> and indicate the number of barriers below.</t>
    </r>
  </si>
  <si>
    <t>19.</t>
  </si>
  <si>
    <t>Projects may be referenced in various planning documents, such as local Bicycle, Pedestrian, Safe Route to School, Corridor, Traffic Safety, Hazardous Routes List, or other Transportation Plan (if applicable).</t>
  </si>
  <si>
    <t>Is the proposed project included in a local transportation plan?</t>
  </si>
  <si>
    <t>Insert transportation plan weblink:</t>
  </si>
  <si>
    <t>Transition Plan for ADA Compliance</t>
  </si>
  <si>
    <t>Is the proposed project included in the project sponsor's Transition Plan for ADA compliance?</t>
  </si>
  <si>
    <t>#19b</t>
  </si>
  <si>
    <t>#19a</t>
  </si>
  <si>
    <t>20.</t>
  </si>
  <si>
    <t>Environmental Documentation</t>
  </si>
  <si>
    <t>PROJECT COMPLEXITY</t>
  </si>
  <si>
    <t>All proposals must provide documentary evidence of the project sponsor's property rights by title of ownership, lease, or easement for all property within the project limits. Examples are included in instructions. Respond to a, b, &amp; c below.</t>
  </si>
  <si>
    <t>21.</t>
  </si>
  <si>
    <t>Property Ownership and Acquisition Information</t>
  </si>
  <si>
    <t>Does the project sponsor have current ownership through Deeds/Easements/Dedications or any other form of ownership rights?</t>
  </si>
  <si>
    <t>Are there any known encroachments? (utilities, fences, adjacent property improvements)</t>
  </si>
  <si>
    <t xml:space="preserve">If Yes, identify known encroachments in an attachment. </t>
  </si>
  <si>
    <t>Was property acquired after 1971 in accordance with the Uniform Act?</t>
  </si>
  <si>
    <t xml:space="preserve">Project property acquired after 1971 must have been acquired in accordance with the Uniform 
Relocation Assistance and Real Property Acquisition Act (Uniform Act). If No, describe briefly when and how the property was acquired in an attachment. </t>
  </si>
  <si>
    <t>22.</t>
  </si>
  <si>
    <t>Requirements - Signals, Beacons, and School Zones</t>
  </si>
  <si>
    <t>23.</t>
  </si>
  <si>
    <r>
      <t xml:space="preserve">Railroad (RR) Support/Right of Entry Letter </t>
    </r>
    <r>
      <rPr>
        <sz val="10"/>
        <color theme="1"/>
        <rFont val="Calibri"/>
        <family val="2"/>
      </rPr>
      <t>(if applicable)</t>
    </r>
  </si>
  <si>
    <t>Does the project encroach (within 50') or cross RR right-of-way (ROW)?</t>
  </si>
  <si>
    <t>If yes, the project sponsor must include documentary evidence from the railroad in support of the project and, where appropriate, a willingness by the railroad to enter into an agreement/contract with the local government for project implementation and provisions for right-of-entry for project construction. Where applicable, a cost for railroad work must be included in the budget.</t>
  </si>
  <si>
    <t>If the project encroaches or crosses RR ROW, has coordination with the RR begun?</t>
  </si>
  <si>
    <t>Does this project include rail banked right-of-way?</t>
  </si>
  <si>
    <t>#20a</t>
  </si>
  <si>
    <t>#20b</t>
  </si>
  <si>
    <t>#20c</t>
  </si>
  <si>
    <t>#21c</t>
  </si>
  <si>
    <t>Project Timeline</t>
  </si>
  <si>
    <t>Months</t>
  </si>
  <si>
    <t>Activities</t>
  </si>
  <si>
    <r>
      <rPr>
        <b/>
        <sz val="10"/>
        <color theme="1"/>
        <rFont val="Calibri"/>
        <family val="2"/>
      </rPr>
      <t>Project Initiation</t>
    </r>
    <r>
      <rPr>
        <sz val="10"/>
        <color theme="1"/>
        <rFont val="Calibri"/>
        <family val="2"/>
      </rPr>
      <t xml:space="preserve"> (before October 2026, minimum 6 months)</t>
    </r>
  </si>
  <si>
    <t>(Includes the project in the STIP, execute Advance Funding Agreement (AFA) with the department, complete required local government training, assign local government and department roles and responsibilities, etc. Project Initiation activities cannot be concurrent with reimbursable activities.)</t>
  </si>
  <si>
    <r>
      <rPr>
        <b/>
        <sz val="10"/>
        <color theme="1"/>
        <rFont val="Calibri"/>
        <family val="2"/>
      </rPr>
      <t>Procurement</t>
    </r>
    <r>
      <rPr>
        <sz val="10"/>
        <color theme="1"/>
        <rFont val="Calibri"/>
        <family val="2"/>
      </rPr>
      <t xml:space="preserve"> (minimum 3 months) </t>
    </r>
  </si>
  <si>
    <t>(Solicit, select, negotiate, and execute contract(s) for consultant services according to federal procurement rules.  See TA Program Guide for Details)</t>
  </si>
  <si>
    <r>
      <rPr>
        <b/>
        <sz val="10"/>
        <color theme="1"/>
        <rFont val="Calibri"/>
        <family val="2"/>
      </rPr>
      <t>Project Design and Plan Preparation</t>
    </r>
    <r>
      <rPr>
        <sz val="10"/>
        <color theme="1"/>
        <rFont val="Calibri"/>
        <family val="2"/>
      </rPr>
      <t xml:space="preserve"> (minimum 6 months)</t>
    </r>
  </si>
  <si>
    <t>Develop construction Plans, Specifications, and Estimates (PS&amp;E) to state and federal standards. Include time for review by TxDOT District and Division staff, a registered accessibility specialist, and other agencies as needed.)</t>
  </si>
  <si>
    <r>
      <rPr>
        <b/>
        <sz val="10"/>
        <color theme="1"/>
        <rFont val="Calibri"/>
        <family val="2"/>
      </rPr>
      <t xml:space="preserve">Environmental Clearance </t>
    </r>
    <r>
      <rPr>
        <sz val="10"/>
        <color theme="1"/>
        <rFont val="Calibri"/>
        <family val="2"/>
      </rPr>
      <t>(minimum 6 months)</t>
    </r>
  </si>
  <si>
    <t>(Complete the NEPA Scope Development Tool, environmental documentation, and appropriate resource studies; consider environmental mitigation, permits, and review by resource agencies). All documentation and exhibits must meet state and federal standards.</t>
  </si>
  <si>
    <r>
      <rPr>
        <b/>
        <sz val="10"/>
        <color theme="1"/>
        <rFont val="Calibri"/>
        <family val="2"/>
      </rPr>
      <t>ROW Acquisition</t>
    </r>
    <r>
      <rPr>
        <sz val="10"/>
        <color theme="1"/>
        <rFont val="Calibri"/>
        <family val="2"/>
      </rPr>
      <t xml:space="preserve"> (acquisitions should occur after environmental clearance)</t>
    </r>
  </si>
  <si>
    <t>(Include time for surveying, appraisals, title transfer, etc. Only incidental utility adjustments may be eligible.</t>
  </si>
  <si>
    <r>
      <rPr>
        <b/>
        <sz val="10"/>
        <color theme="1"/>
        <rFont val="Calibri"/>
        <family val="2"/>
      </rPr>
      <t xml:space="preserve">Railroad coordination </t>
    </r>
    <r>
      <rPr>
        <sz val="10"/>
        <color theme="1"/>
        <rFont val="Calibri"/>
        <family val="2"/>
      </rPr>
      <t>(12 to 24 months)</t>
    </r>
  </si>
  <si>
    <t>(Include time for railroad owner review of plan documents and execution of railroad agreement.)</t>
  </si>
  <si>
    <r>
      <rPr>
        <b/>
        <sz val="10"/>
        <color theme="1"/>
        <rFont val="Calibri"/>
        <family val="2"/>
      </rPr>
      <t xml:space="preserve">Other </t>
    </r>
    <r>
      <rPr>
        <sz val="10"/>
        <color theme="1"/>
        <rFont val="Calibri"/>
        <family val="2"/>
      </rPr>
      <t>- Describe briefly additional milestones not addressed elsewhere</t>
    </r>
  </si>
  <si>
    <r>
      <rPr>
        <b/>
        <sz val="10"/>
        <color theme="1"/>
        <rFont val="Calibri"/>
        <family val="2"/>
      </rPr>
      <t xml:space="preserve">Total Project Development Time Estimate </t>
    </r>
    <r>
      <rPr>
        <sz val="10"/>
        <color theme="1"/>
        <rFont val="Calibri"/>
        <family val="2"/>
      </rPr>
      <t>(maximum 36 months from award)</t>
    </r>
  </si>
  <si>
    <t>All projects must be obligated by October 2028</t>
  </si>
  <si>
    <r>
      <rPr>
        <b/>
        <sz val="10"/>
        <color theme="1"/>
        <rFont val="Calibri"/>
        <family val="2"/>
      </rPr>
      <t>Project Construction/Implementation</t>
    </r>
    <r>
      <rPr>
        <sz val="10"/>
        <color theme="1"/>
        <rFont val="Calibri"/>
        <family val="2"/>
      </rPr>
      <t xml:space="preserve"> (minimum 12 months)</t>
    </r>
  </si>
  <si>
    <t>(Include time for advertising, procurement of construction contractor, contract negotiations, site preparation, construction, inspection, project close-out, etc.)</t>
  </si>
  <si>
    <r>
      <rPr>
        <b/>
        <u/>
        <sz val="10"/>
        <color theme="1"/>
        <rFont val="Calibri"/>
        <family val="2"/>
      </rPr>
      <t>Reminder</t>
    </r>
    <r>
      <rPr>
        <b/>
        <sz val="10"/>
        <color theme="1"/>
        <rFont val="Calibri"/>
        <family val="2"/>
      </rPr>
      <t>: All responses in this Detailed Application MUST be supported by the attachments. Proposed countermeasures and infrastructure elements MUST be specified in the Itemized Budget. Items missing supporting documentation will not be considered during project evaluation.</t>
    </r>
  </si>
  <si>
    <t>FY 2030</t>
  </si>
  <si>
    <t>https://tableau.txdot.gov/views/BidItemAverageCost/BidItemAvgCostDashboard?%3Aembed=y&amp;%3AisGuestRedirectFromVizportal=y&amp;%3Aorigin=card_share_link</t>
  </si>
  <si>
    <r>
      <rPr>
        <b/>
        <sz val="10"/>
        <color theme="1"/>
        <rFont val="Calibri"/>
        <family val="2"/>
      </rPr>
      <t>Total Construction Cost Estimate</t>
    </r>
    <r>
      <rPr>
        <sz val="10"/>
        <color theme="1"/>
        <rFont val="Calibri"/>
        <family val="2"/>
      </rPr>
      <t xml:space="preserve"> </t>
    </r>
    <r>
      <rPr>
        <i/>
        <sz val="10"/>
        <color theme="1"/>
        <rFont val="Calibri"/>
        <family val="2"/>
      </rPr>
      <t>(Sum of lines 1 through 4)</t>
    </r>
  </si>
  <si>
    <r>
      <rPr>
        <b/>
        <sz val="10"/>
        <color theme="1"/>
        <rFont val="Calibri"/>
        <family val="2"/>
      </rPr>
      <t>TxDOT Direct State Costs for project oversight</t>
    </r>
    <r>
      <rPr>
        <b/>
        <vertAlign val="superscript"/>
        <sz val="10"/>
        <color theme="1"/>
        <rFont val="Calibri"/>
        <family val="2"/>
      </rPr>
      <t>1</t>
    </r>
    <r>
      <rPr>
        <sz val="10"/>
        <color theme="1"/>
        <rFont val="Calibri"/>
        <family val="2"/>
      </rPr>
      <t xml:space="preserve"> </t>
    </r>
    <r>
      <rPr>
        <i/>
        <sz val="10"/>
        <color theme="1"/>
        <rFont val="Calibri"/>
        <family val="2"/>
      </rPr>
      <t>(15% of lines 1-3)</t>
    </r>
  </si>
  <si>
    <r>
      <rPr>
        <b/>
        <sz val="10"/>
        <color theme="1"/>
        <rFont val="Calibri"/>
        <family val="2"/>
      </rPr>
      <t xml:space="preserve">Total Project Cost Estimate </t>
    </r>
    <r>
      <rPr>
        <i/>
        <sz val="10"/>
        <color theme="1"/>
        <rFont val="Calibri"/>
        <family val="2"/>
      </rPr>
      <t>[line 5 + line 6]</t>
    </r>
  </si>
  <si>
    <r>
      <t>Optional Local Match Increase</t>
    </r>
    <r>
      <rPr>
        <b/>
        <vertAlign val="superscript"/>
        <sz val="10"/>
        <color theme="1"/>
        <rFont val="Calibri"/>
        <family val="2"/>
      </rPr>
      <t>2</t>
    </r>
  </si>
  <si>
    <r>
      <t>TxDOT Optional Discretionary Funds</t>
    </r>
    <r>
      <rPr>
        <b/>
        <vertAlign val="superscript"/>
        <sz val="10"/>
        <color theme="1"/>
        <rFont val="Calibri"/>
        <family val="2"/>
      </rPr>
      <t>3</t>
    </r>
  </si>
  <si>
    <r>
      <rPr>
        <b/>
        <u/>
        <vertAlign val="superscript"/>
        <sz val="10"/>
        <color theme="1"/>
        <rFont val="Calibri"/>
        <family val="2"/>
      </rPr>
      <t>3</t>
    </r>
    <r>
      <rPr>
        <b/>
        <u/>
        <sz val="10"/>
        <color theme="1"/>
        <rFont val="Calibri"/>
        <family val="2"/>
      </rPr>
      <t>TxDOT Discretionary Funds</t>
    </r>
    <r>
      <rPr>
        <sz val="10"/>
        <color theme="1"/>
        <rFont val="Calibri"/>
        <family val="2"/>
      </rPr>
      <t>: In a minority of cases, TxDOT Districts may participate financially in projects to reduce the local match.  “Optional Local Match Increase” percentage and “TxDOT Optional Discretionary Funds” percentage must total 20%.  See Detailed Application Instructions for more</t>
    </r>
  </si>
  <si>
    <t>Project Budget Summary (many lines automatically populate, numbers are rounded up to the nearest $1,000)</t>
  </si>
  <si>
    <t>Itemized Budget</t>
  </si>
  <si>
    <t>AC</t>
  </si>
  <si>
    <t>CF</t>
  </si>
  <si>
    <t>CY</t>
  </si>
  <si>
    <t>CYC</t>
  </si>
  <si>
    <t>DAY</t>
  </si>
  <si>
    <t>EA</t>
  </si>
  <si>
    <t>GAL</t>
  </si>
  <si>
    <t>HR</t>
  </si>
  <si>
    <t>LB</t>
  </si>
  <si>
    <t>LF</t>
  </si>
  <si>
    <t>LMI</t>
  </si>
  <si>
    <t>LS</t>
  </si>
  <si>
    <t>MBF</t>
  </si>
  <si>
    <t>MG</t>
  </si>
  <si>
    <t>MI</t>
  </si>
  <si>
    <t>MO</t>
  </si>
  <si>
    <t>SF</t>
  </si>
  <si>
    <t>STA</t>
  </si>
  <si>
    <t>SY</t>
  </si>
  <si>
    <t>TON</t>
  </si>
  <si>
    <t>$/D</t>
  </si>
  <si>
    <r>
      <t xml:space="preserve">Provide a project layout (required) at scale with clearly labeled streets, end points, and all construction locations as an attachment. Additional recommended attachments include typical sections and photographs that describe and provide details about the project. Attachments for this section are </t>
    </r>
    <r>
      <rPr>
        <b/>
        <sz val="10"/>
        <color theme="1"/>
        <rFont val="Calibri"/>
        <family val="2"/>
      </rPr>
      <t>required</t>
    </r>
    <r>
      <rPr>
        <sz val="10"/>
        <color theme="1"/>
        <rFont val="Calibri"/>
        <family val="2"/>
      </rPr>
      <t xml:space="preserve"> and should be labeled as </t>
    </r>
    <r>
      <rPr>
        <b/>
        <sz val="10"/>
        <color theme="1"/>
        <rFont val="Calibri"/>
        <family val="2"/>
      </rPr>
      <t>B-Project Details</t>
    </r>
    <r>
      <rPr>
        <sz val="10"/>
        <color theme="1"/>
        <rFont val="Calibri"/>
        <family val="2"/>
      </rPr>
      <t xml:space="preserve">. </t>
    </r>
    <r>
      <rPr>
        <i/>
        <sz val="10"/>
        <color theme="1"/>
        <rFont val="Calibri"/>
        <family val="2"/>
      </rPr>
      <t>(No more than 15 pages)</t>
    </r>
  </si>
  <si>
    <t>Crossing Safety Improvements</t>
  </si>
  <si>
    <t>Bicycle and Pedestrian Count Equipment</t>
  </si>
  <si>
    <t>Shared-Use Path/Trail</t>
  </si>
  <si>
    <t>Bicycle Facilities</t>
  </si>
  <si>
    <t>Construction quantity:</t>
  </si>
  <si>
    <t>Sharrow</t>
  </si>
  <si>
    <t>New Construction:</t>
  </si>
  <si>
    <t>Pedestrian Improvements (lighting, landscaping, etc.)</t>
  </si>
  <si>
    <t>Separated Bicycle Way</t>
  </si>
  <si>
    <t>Protected Intersections</t>
  </si>
  <si>
    <t>Separated Bicycle Way (1- and 2-Way Cycle Tracks)</t>
  </si>
  <si>
    <r>
      <t xml:space="preserve">If project involves multiple locations, please provide project limits for the primary segment in above blanks. Additionally, please create a complete list of all improvement locations using the descriptive limits and beginning and ending latitude/longitude and label this attachment as </t>
    </r>
    <r>
      <rPr>
        <b/>
        <i/>
        <sz val="10"/>
        <color theme="1"/>
        <rFont val="Calibri"/>
        <family val="2"/>
      </rPr>
      <t>A-Project Location Information</t>
    </r>
    <r>
      <rPr>
        <i/>
        <sz val="10"/>
        <color theme="1"/>
        <rFont val="Calibri"/>
        <family val="2"/>
      </rPr>
      <t xml:space="preserve"> - No more than 2 pages.</t>
    </r>
  </si>
  <si>
    <r>
      <t xml:space="preserve">Which of the following features are part of the proposed project? Check all that apply. Clearly identify these features on the </t>
    </r>
    <r>
      <rPr>
        <b/>
        <sz val="10"/>
        <color theme="1"/>
        <rFont val="Calibri"/>
        <family val="2"/>
      </rPr>
      <t>Map 1 exhibit and include in Attachment C.</t>
    </r>
  </si>
  <si>
    <r>
      <t xml:space="preserve">An adopted resolution from the project sponsor’s governing board is a required attachment to the detailed application. This attachment should be labeled </t>
    </r>
    <r>
      <rPr>
        <b/>
        <sz val="10"/>
        <color theme="1"/>
        <rFont val="Calibri"/>
        <family val="2"/>
      </rPr>
      <t>E-Project Sponsor Resolution (required)</t>
    </r>
  </si>
  <si>
    <r>
      <t xml:space="preserve">Name the entity responsible for project maintenance and operation after construction. Attach a letter of commitment if maintenance and operation will be conducted by a different entity or department and label it </t>
    </r>
    <r>
      <rPr>
        <b/>
        <sz val="10"/>
        <color theme="1"/>
        <rFont val="Calibri"/>
        <family val="2"/>
      </rPr>
      <t>G-Maintenance Documentation.</t>
    </r>
  </si>
  <si>
    <r>
      <t xml:space="preserve">If yes, include as an attachment ONLY the cover and pages of the plan referring to this project. 
Label attachment(s) as </t>
    </r>
    <r>
      <rPr>
        <b/>
        <sz val="10"/>
        <color theme="1"/>
        <rFont val="Calibri"/>
        <family val="2"/>
      </rPr>
      <t xml:space="preserve">H-Local Planning </t>
    </r>
    <r>
      <rPr>
        <sz val="10"/>
        <color theme="1"/>
        <rFont val="Calibri"/>
        <family val="2"/>
      </rPr>
      <t>- No more than 10 pages.</t>
    </r>
  </si>
  <si>
    <r>
      <t xml:space="preserve">If yes, include as an attachment only the cover and pages from the plan relevant to this project. 
Label attachment(s) as </t>
    </r>
    <r>
      <rPr>
        <b/>
        <sz val="10"/>
        <color theme="1"/>
        <rFont val="Calibri"/>
        <family val="2"/>
      </rPr>
      <t>H-Local Planning</t>
    </r>
    <r>
      <rPr>
        <sz val="10"/>
        <color theme="1"/>
        <rFont val="Calibri"/>
        <family val="2"/>
      </rPr>
      <t xml:space="preserve"> - No more than 10 pages.</t>
    </r>
  </si>
  <si>
    <t xml:space="preserve">Estimate the number of months it will take to complete this project (from planning through construction). Estimate the time required for each activity listed below. Several activities could be accomplished concurrently (such as environmental documentation, PS&amp;E development, railroad coordination, and property acquisition); as a result, the Total Projected Time Estimate will be less than the total of the time estimated for each activity. </t>
  </si>
  <si>
    <t>Inflation percent increase assumed as part of this project cost estimate is equal to 4% annually.</t>
  </si>
  <si>
    <r>
      <t xml:space="preserve">Total Additional Construction-Related Costs </t>
    </r>
    <r>
      <rPr>
        <i/>
        <sz val="10"/>
        <color theme="1"/>
        <rFont val="Calibri"/>
        <family val="2"/>
      </rPr>
      <t>(topic 25 total, from page 10)</t>
    </r>
  </si>
  <si>
    <r>
      <t>Total Itemized Construction Cost Estimate</t>
    </r>
    <r>
      <rPr>
        <i/>
        <sz val="10"/>
        <color theme="1"/>
        <rFont val="Calibri"/>
        <family val="2"/>
      </rPr>
      <t xml:space="preserve"> (topic 24 total, from page 9)</t>
    </r>
  </si>
  <si>
    <t>Type of Organization/Agency/Authority (Select from dropdown below)</t>
  </si>
  <si>
    <t>Brief Project Description</t>
  </si>
  <si>
    <r>
      <rPr>
        <b/>
        <sz val="10"/>
        <color theme="1"/>
        <rFont val="Calibri"/>
        <family val="2"/>
      </rPr>
      <t xml:space="preserve">Utility Adjustments </t>
    </r>
    <r>
      <rPr>
        <sz val="10"/>
        <color theme="1"/>
        <rFont val="Calibri"/>
        <family val="2"/>
      </rPr>
      <t>(if applicable, minimum 6 months)</t>
    </r>
  </si>
  <si>
    <t>Has the project or a substantially similar project been submitted under a prior Call for Projects?  If yes, please state year and program below.</t>
  </si>
  <si>
    <t>Railing type:</t>
  </si>
  <si>
    <t>Historic or system crash risk as indicated and analyzed through crash records</t>
  </si>
  <si>
    <t>Features new traffic signalization</t>
  </si>
  <si>
    <t>Bicycle Facilities*</t>
  </si>
  <si>
    <t>*Projects that include a paved shared-use path (trail) and/or on-street bicycle facilities must at a minimum comply with the guidelines set forth by the American Association of State Highway and Transportation Officials (AASHTO) Guide for the Development of Bicycle Facilities. Applicants are also encouraged to consider the following guides as best practices: National Association of City Transportation Officials (NACTO) Urban Bikeway Design Guide, and the Federal Highway Administration’s (FHWA) Separated Bike Lane Planning and Design Guide.</t>
  </si>
  <si>
    <t>Project Sponsor Resolution on Financial Match</t>
  </si>
  <si>
    <t>Community Support</t>
  </si>
  <si>
    <t>Planning Consistency</t>
  </si>
  <si>
    <t>Please provide the contingency estimate this project cost estimate is using:</t>
  </si>
  <si>
    <t xml:space="preserve">The project sponsor understands they are responsible for providing a local match (cash) to cover 20% of the total project cost (including TxDOT Direct State Costs) unless eligible for Transportation Development Credits (TDCs). For project sponsors eligible for TDCs, these credits will be applied as additional federal funds in lieu of local match.  Depending on approved local match option, TxDOT will reimburse a portion or all of the total expenses on each invoice submitted with proper documentation of expenses. </t>
  </si>
  <si>
    <t>Width (min. 5', target 6'+):</t>
  </si>
  <si>
    <t>ft*</t>
  </si>
  <si>
    <r>
      <t xml:space="preserve">Label attachment(s) as </t>
    </r>
    <r>
      <rPr>
        <b/>
        <sz val="10"/>
        <color theme="1"/>
        <rFont val="Calibri"/>
        <family val="2"/>
      </rPr>
      <t>L-RR Support/Right-of-Entry Letter</t>
    </r>
    <r>
      <rPr>
        <sz val="10"/>
        <color theme="1"/>
        <rFont val="Calibri"/>
        <family val="2"/>
      </rPr>
      <t xml:space="preserve"> - No more than 10 pages</t>
    </r>
  </si>
  <si>
    <r>
      <rPr>
        <b/>
        <sz val="10"/>
        <rFont val="Calibri"/>
        <family val="2"/>
      </rPr>
      <t>Has the project or a substantially similar project been submitted under a prior TxDOT or Corpus Christi MPO TA/ STBG-SA Call for Projects?</t>
    </r>
    <r>
      <rPr>
        <sz val="10"/>
        <rFont val="Calibri"/>
        <family val="2"/>
      </rPr>
      <t xml:space="preserve"> </t>
    </r>
    <r>
      <rPr>
        <i/>
        <sz val="10"/>
        <rFont val="Calibri"/>
        <family val="2"/>
      </rPr>
      <t>Respond with Yes or No.  If 'Yes', please state the latest call for projects that the project was submitted to along with the project name.</t>
    </r>
  </si>
  <si>
    <t>COMMUNITY SUPPORT AND PLANNING</t>
  </si>
  <si>
    <r>
      <t xml:space="preserve">Letters of Support
Attach letters of support from stakeholders active in the community where the proposed project is located, community leaders, bicycle/pedestrian interest groups, school officials, PTA, adjacent property owners, etc. Label attachments as </t>
    </r>
    <r>
      <rPr>
        <b/>
        <sz val="10"/>
        <color theme="1"/>
        <rFont val="Calibri"/>
        <family val="2"/>
      </rPr>
      <t>F-Community Support.</t>
    </r>
  </si>
  <si>
    <t xml:space="preserve">Corpus Christi MPO PAD: </t>
  </si>
  <si>
    <t>https://www.corpuschristi-mpo.org/02_ppp/PAD-2025-11x17-Approved-04022026.pdf</t>
  </si>
  <si>
    <t>The Corpus Christi MPO is interested in how the project improves access to everyday destinations for underserved communities.  Reference the Corpus Christi MPO's Program for Addressing Discrimination (PAD) document and determine if the project is abutting a block group above the community's regional percentage.  Check all that apply.</t>
  </si>
  <si>
    <t>Low-income communities (page 14)</t>
  </si>
  <si>
    <t>Seniors (Age 65+) (page 17)</t>
  </si>
  <si>
    <t>Individuals with disabilities (page 19)</t>
  </si>
  <si>
    <t>Zero vehicle households (page 21)</t>
  </si>
  <si>
    <t>https://www.corpuschristi-mpo.org/07_gis/gis_ccmpo_boundary.pdf</t>
  </si>
  <si>
    <t>15.</t>
  </si>
  <si>
    <r>
      <rPr>
        <b/>
        <u/>
        <vertAlign val="superscript"/>
        <sz val="10"/>
        <color theme="1"/>
        <rFont val="Calibri"/>
        <family val="2"/>
      </rPr>
      <t>1</t>
    </r>
    <r>
      <rPr>
        <b/>
        <u/>
        <sz val="10"/>
        <color theme="1"/>
        <rFont val="Calibri"/>
        <family val="2"/>
      </rPr>
      <t>Direct State Costs</t>
    </r>
    <r>
      <rPr>
        <sz val="10"/>
        <color theme="1"/>
        <rFont val="Calibri"/>
        <family val="2"/>
      </rPr>
      <t>: TxDOT calculates the Direct State Costs (DSCs) relative to the Total Construction Cost Estimate (line 5). For estimation purposes, 15% is used.</t>
    </r>
  </si>
  <si>
    <t>Width:</t>
  </si>
  <si>
    <t>Provide a Google map link.</t>
  </si>
  <si>
    <t>Inflation Adjustment (line 1 x 4% compounded until assumed year of construction)</t>
  </si>
  <si>
    <t>Only projects in the Corpus Christi MPO boundary are eligible:</t>
  </si>
  <si>
    <r>
      <rPr>
        <sz val="10"/>
        <color theme="1"/>
        <rFont val="Calibri"/>
        <family val="2"/>
      </rPr>
      <t xml:space="preserve">Check all of the safety hazards located within the project limits. Next to each checked safety hazard, state the proposed countermeasure(s) addressing the hazard identified. Provide additional information about proposed countermeasures and photos of safety hazards as an application </t>
    </r>
    <r>
      <rPr>
        <b/>
        <sz val="10"/>
        <color theme="1"/>
        <rFont val="Calibri"/>
        <family val="2"/>
      </rPr>
      <t>Attachment C - Safety Hazards and Countermeasures.</t>
    </r>
    <r>
      <rPr>
        <sz val="10"/>
        <color theme="1"/>
        <rFont val="Calibri"/>
        <family val="2"/>
      </rPr>
      <t xml:space="preserve"> Clearly identify these features on a </t>
    </r>
    <r>
      <rPr>
        <b/>
        <sz val="10"/>
        <color theme="1"/>
        <rFont val="Calibri"/>
        <family val="2"/>
      </rPr>
      <t>map exhibit labeled Map 1 - Hazards and Countermeasures, and include in Attachment C</t>
    </r>
    <r>
      <rPr>
        <sz val="10"/>
        <color theme="1"/>
        <rFont val="Calibri"/>
        <family val="2"/>
      </rPr>
      <t>.</t>
    </r>
  </si>
  <si>
    <t xml:space="preserve">         (Description must fit in the space provided)</t>
  </si>
  <si>
    <r>
      <t>An environmental document is required for all federally funded transportation projects. Some project characteristics have the potential to trigger additional environmental mitigation, coordination, and/or permitting. To better understand the potential environmental risks of this project and to aid in eventual project scheduling if awarded, please completed the included</t>
    </r>
    <r>
      <rPr>
        <b/>
        <sz val="10"/>
        <color theme="1"/>
        <rFont val="Calibri"/>
        <family val="2"/>
      </rPr>
      <t xml:space="preserve"> environmental scoping document</t>
    </r>
    <r>
      <rPr>
        <sz val="10"/>
        <color theme="1"/>
        <rFont val="Calibri"/>
        <family val="2"/>
      </rPr>
      <t xml:space="preserve"> (required) and include as part of </t>
    </r>
    <r>
      <rPr>
        <b/>
        <sz val="10"/>
        <color theme="1"/>
        <rFont val="Calibri"/>
        <family val="2"/>
      </rPr>
      <t>I-Environmental Documentation</t>
    </r>
    <r>
      <rPr>
        <sz val="10"/>
        <color theme="1"/>
        <rFont val="Calibri"/>
        <family val="2"/>
      </rPr>
      <t xml:space="preserve">. </t>
    </r>
  </si>
  <si>
    <r>
      <t xml:space="preserve">If Yes - please include proof of ownership (Deeds, Easements, dedications, or other) in </t>
    </r>
    <r>
      <rPr>
        <b/>
        <i/>
        <sz val="10"/>
        <color theme="1"/>
        <rFont val="Calibri"/>
        <family val="2"/>
      </rPr>
      <t>Attachment J</t>
    </r>
    <r>
      <rPr>
        <i/>
        <sz val="10"/>
        <color theme="1"/>
        <rFont val="Calibri"/>
        <family val="2"/>
      </rPr>
      <t>.
If No - How many parcels will be acquired? Describe in the attachment how the property will be acquired. Include a commitment letter from current owner(s) demonstrating a willingness to transfer the property to project sponsor in accordance with state and federal laws.
If projects have a direct effect on an existing local- or state-maintained roadway, include a letter of support from local entity or TxDOT District (see question 18).</t>
    </r>
  </si>
  <si>
    <r>
      <t xml:space="preserve">Include documentation for 21a, 21b, and 21c, then provide written description of potential coordination, mitigation, and/or permitting actions foreseen for the proposed project. Include details as attachment(s) </t>
    </r>
    <r>
      <rPr>
        <b/>
        <i/>
        <sz val="10"/>
        <color theme="1"/>
        <rFont val="Calibri"/>
        <family val="2"/>
      </rPr>
      <t>J- Property Ownership/Acquisition (required)</t>
    </r>
    <r>
      <rPr>
        <i/>
        <sz val="10"/>
        <color theme="1"/>
        <rFont val="Calibri"/>
        <family val="2"/>
      </rPr>
      <t>.</t>
    </r>
  </si>
  <si>
    <r>
      <t xml:space="preserve">Projects proposing new traffic control devices including flashing beacons (RRFBs and PHBs) and school zones </t>
    </r>
    <r>
      <rPr>
        <b/>
        <u/>
        <sz val="10"/>
        <color theme="1"/>
        <rFont val="Calibri"/>
        <family val="2"/>
      </rPr>
      <t>MUST</t>
    </r>
    <r>
      <rPr>
        <sz val="10"/>
        <color theme="1"/>
        <rFont val="Calibri"/>
        <family val="2"/>
      </rPr>
      <t xml:space="preserve"> attach supporting documentation demonstrating these improvements meet warrant/conditions in accordance with the TMUTCD and Local Government and/or TxDOT policy. Label attachment(s) </t>
    </r>
    <r>
      <rPr>
        <b/>
        <sz val="10"/>
        <color theme="1"/>
        <rFont val="Calibri"/>
        <family val="2"/>
      </rPr>
      <t>K-Signals, Beacons, and School Zones</t>
    </r>
    <r>
      <rPr>
        <sz val="10"/>
        <color theme="1"/>
        <rFont val="Calibri"/>
        <family val="2"/>
      </rPr>
      <t>.</t>
    </r>
  </si>
  <si>
    <r>
      <t>Note: A more detailed project decription narrative may be provided as a component of</t>
    </r>
    <r>
      <rPr>
        <b/>
        <i/>
        <sz val="10"/>
        <color theme="1"/>
        <rFont val="Calibri"/>
        <family val="2"/>
      </rPr>
      <t xml:space="preserve"> Attachment</t>
    </r>
    <r>
      <rPr>
        <i/>
        <sz val="10"/>
        <color theme="1"/>
        <rFont val="Calibri"/>
        <family val="2"/>
      </rPr>
      <t xml:space="preserve"> </t>
    </r>
    <r>
      <rPr>
        <b/>
        <i/>
        <sz val="10"/>
        <color theme="1"/>
        <rFont val="Calibri"/>
        <family val="2"/>
      </rPr>
      <t>B-Project Details</t>
    </r>
  </si>
  <si>
    <t>27.</t>
  </si>
  <si>
    <t>28.</t>
  </si>
  <si>
    <t xml:space="preserve">Transportation Alternatives (TA) and Safe Routes to School (SRTS) </t>
  </si>
  <si>
    <r>
      <rPr>
        <b/>
        <u/>
        <vertAlign val="superscript"/>
        <sz val="10"/>
        <color theme="1"/>
        <rFont val="Calibri"/>
        <family val="2"/>
      </rPr>
      <t>2</t>
    </r>
    <r>
      <rPr>
        <b/>
        <u/>
        <sz val="10"/>
        <color theme="1"/>
        <rFont val="Calibri"/>
        <family val="2"/>
      </rPr>
      <t>Local Match</t>
    </r>
    <r>
      <rPr>
        <sz val="10"/>
        <color theme="1"/>
        <rFont val="Calibri"/>
        <family val="2"/>
      </rPr>
      <t xml:space="preserve">: Project Sponsors may increase the required Local Match above 20% by adjusting the Local Match percentage in the box above.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</si>
</sst>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35"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0"/>
      <name val="Aptos Narrow"/>
      <family val="2"/>
      <scheme val="minor"/>
    </font>
    <font>
      <sz val="11"/>
      <color theme="1"/>
      <name val="Calibri"/>
      <family val="2"/>
    </font>
    <font>
      <b/>
      <sz val="16"/>
      <color theme="0"/>
      <name val="Calibri"/>
      <family val="2"/>
    </font>
    <font>
      <b/>
      <sz val="11"/>
      <color theme="1"/>
      <name val="Calibri"/>
      <family val="2"/>
    </font>
    <font>
      <sz val="10"/>
      <color theme="1"/>
      <name val="Calibri"/>
      <family val="2"/>
    </font>
    <font>
      <i/>
      <sz val="11"/>
      <color theme="1"/>
      <name val="Calibri"/>
      <family val="2"/>
    </font>
    <font>
      <b/>
      <sz val="12"/>
      <color theme="1"/>
      <name val="Calibri"/>
      <family val="2"/>
    </font>
    <font>
      <u/>
      <sz val="11"/>
      <color theme="10"/>
      <name val="Aptos Narrow"/>
      <family val="2"/>
      <scheme val="minor"/>
    </font>
    <font>
      <b/>
      <sz val="10"/>
      <color theme="1"/>
      <name val="Calibri"/>
      <family val="2"/>
    </font>
    <font>
      <b/>
      <sz val="18"/>
      <color theme="0"/>
      <name val="Aptos Narrow"/>
      <family val="2"/>
      <scheme val="minor"/>
    </font>
    <font>
      <sz val="10"/>
      <color theme="1"/>
      <name val="Aptos Narrow"/>
      <family val="2"/>
      <scheme val="minor"/>
    </font>
    <font>
      <b/>
      <sz val="10"/>
      <color theme="1"/>
      <name val="Aptos Narrow"/>
      <family val="2"/>
      <scheme val="minor"/>
    </font>
    <font>
      <b/>
      <sz val="12"/>
      <color theme="0"/>
      <name val="Aptos Narrow"/>
      <family val="2"/>
      <scheme val="minor"/>
    </font>
    <font>
      <sz val="9.5"/>
      <name val="Aptos Narrow"/>
      <family val="2"/>
      <scheme val="minor"/>
    </font>
    <font>
      <sz val="10"/>
      <color theme="1"/>
      <name val="Franklin Gothic Book"/>
      <family val="2"/>
    </font>
    <font>
      <sz val="10"/>
      <name val="Franklin Gothic Book"/>
      <family val="2"/>
    </font>
    <font>
      <b/>
      <sz val="10"/>
      <color theme="0"/>
      <name val="Calibri"/>
      <family val="2"/>
    </font>
    <font>
      <i/>
      <sz val="10"/>
      <color theme="1"/>
      <name val="Calibri"/>
      <family val="2"/>
    </font>
    <font>
      <b/>
      <sz val="14"/>
      <color theme="0"/>
      <name val="Calibri"/>
      <family val="2"/>
    </font>
    <font>
      <i/>
      <u/>
      <sz val="10"/>
      <color theme="1"/>
      <name val="Calibri"/>
      <family val="2"/>
    </font>
    <font>
      <i/>
      <sz val="10"/>
      <color rgb="FF808080"/>
      <name val="Calibri"/>
      <family val="2"/>
    </font>
    <font>
      <u/>
      <sz val="10"/>
      <color theme="1"/>
      <name val="Calibri"/>
      <family val="2"/>
    </font>
    <font>
      <u/>
      <sz val="10"/>
      <color rgb="FF0070C0"/>
      <name val="Calibri"/>
      <family val="2"/>
    </font>
    <font>
      <b/>
      <i/>
      <sz val="10"/>
      <color theme="1"/>
      <name val="Calibri"/>
      <family val="2"/>
    </font>
    <font>
      <b/>
      <u/>
      <sz val="10"/>
      <color theme="1"/>
      <name val="Calibri"/>
      <family val="2"/>
    </font>
    <font>
      <sz val="10"/>
      <color rgb="FF0070C0"/>
      <name val="Calibri"/>
      <family val="2"/>
    </font>
    <font>
      <b/>
      <sz val="10"/>
      <color rgb="FF0070C0"/>
      <name val="Calibri"/>
      <family val="2"/>
    </font>
    <font>
      <b/>
      <vertAlign val="superscript"/>
      <sz val="10"/>
      <color theme="1"/>
      <name val="Calibri"/>
      <family val="2"/>
    </font>
    <font>
      <b/>
      <u/>
      <vertAlign val="superscript"/>
      <sz val="10"/>
      <color theme="1"/>
      <name val="Calibri"/>
      <family val="2"/>
    </font>
    <font>
      <b/>
      <sz val="10"/>
      <name val="Calibri"/>
      <family val="2"/>
    </font>
    <font>
      <sz val="10"/>
      <name val="Calibri"/>
      <family val="2"/>
    </font>
    <font>
      <i/>
      <sz val="10"/>
      <name val="Calibri"/>
      <family val="2"/>
    </font>
  </fonts>
  <fills count="27">
    <fill>
      <patternFill patternType="none"/>
    </fill>
    <fill>
      <patternFill patternType="gray125"/>
    </fill>
    <fill>
      <patternFill patternType="solid">
        <fgColor theme="3" tint="0.499984740745262"/>
        <bgColor indexed="64"/>
      </patternFill>
    </fill>
    <fill>
      <patternFill patternType="solid">
        <fgColor rgb="FFFFFFCC"/>
        <bgColor indexed="64"/>
      </patternFill>
    </fill>
    <fill>
      <patternFill patternType="solid">
        <fgColor rgb="FFF1ECCB"/>
        <bgColor indexed="64"/>
      </patternFill>
    </fill>
    <fill>
      <patternFill patternType="solid">
        <fgColor rgb="FF002060"/>
        <bgColor indexed="64"/>
      </patternFill>
    </fill>
    <fill>
      <patternFill patternType="solid">
        <fgColor theme="3" tint="0.749992370372631"/>
        <bgColor indexed="64"/>
      </patternFill>
    </fill>
    <fill>
      <patternFill patternType="solid">
        <fgColor theme="3" tint="0.89999084444715716"/>
        <bgColor indexed="64"/>
      </patternFill>
    </fill>
    <fill>
      <patternFill patternType="solid">
        <fgColor rgb="FFC00000"/>
        <bgColor indexed="64"/>
      </patternFill>
    </fill>
    <fill>
      <patternFill patternType="solid">
        <fgColor rgb="FFFFFF00"/>
        <bgColor indexed="64"/>
      </patternFill>
    </fill>
    <fill>
      <patternFill patternType="solid">
        <fgColor theme="0"/>
        <bgColor indexed="64"/>
      </patternFill>
    </fill>
    <fill>
      <patternFill patternType="solid">
        <fgColor theme="1"/>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7"/>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bgColor indexed="64"/>
      </patternFill>
    </fill>
    <fill>
      <patternFill patternType="solid">
        <fgColor theme="8"/>
        <bgColor indexed="64"/>
      </patternFill>
    </fill>
    <fill>
      <patternFill patternType="solid">
        <fgColor rgb="FFFF9999"/>
        <bgColor indexed="64"/>
      </patternFill>
    </fill>
    <fill>
      <patternFill patternType="solid">
        <fgColor rgb="FFE4E4E4"/>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theme="5"/>
      </left>
      <right style="medium">
        <color theme="5"/>
      </right>
      <top style="medium">
        <color theme="5"/>
      </top>
      <bottom style="medium">
        <color theme="5"/>
      </bottom>
      <diagonal/>
    </border>
    <border>
      <left style="thin">
        <color auto="1"/>
      </left>
      <right style="thin">
        <color auto="1"/>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theme="0"/>
      </left>
      <right style="medium">
        <color theme="0"/>
      </right>
      <top style="medium">
        <color theme="0"/>
      </top>
      <bottom style="medium">
        <color theme="0"/>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cellStyleXfs>
  <cellXfs count="237">
    <xf numFmtId="0" fontId="0" fillId="0" borderId="0" xfId="0"/>
    <xf numFmtId="0" fontId="4" fillId="0" borderId="0" xfId="0" applyFont="1"/>
    <xf numFmtId="0" fontId="6" fillId="0" borderId="0" xfId="0" applyFont="1"/>
    <xf numFmtId="49" fontId="6" fillId="0" borderId="0" xfId="0" applyNumberFormat="1" applyFont="1" applyAlignment="1">
      <alignment horizontal="center" vertical="center"/>
    </xf>
    <xf numFmtId="0" fontId="7" fillId="0" borderId="0" xfId="0" applyFont="1" applyAlignment="1">
      <alignment horizontal="center" vertical="center"/>
    </xf>
    <xf numFmtId="0" fontId="7" fillId="0" borderId="0" xfId="0" applyFont="1" applyAlignment="1">
      <alignment vertical="center"/>
    </xf>
    <xf numFmtId="0" fontId="9" fillId="0" borderId="0" xfId="0" applyFont="1"/>
    <xf numFmtId="0" fontId="4" fillId="3" borderId="13" xfId="0" applyFont="1" applyFill="1" applyBorder="1"/>
    <xf numFmtId="0" fontId="4" fillId="3" borderId="12" xfId="0" applyFont="1" applyFill="1" applyBorder="1"/>
    <xf numFmtId="0" fontId="4" fillId="3" borderId="6" xfId="0" applyFont="1" applyFill="1" applyBorder="1"/>
    <xf numFmtId="0" fontId="4" fillId="3" borderId="0" xfId="0" applyFont="1" applyFill="1"/>
    <xf numFmtId="0" fontId="4" fillId="3" borderId="9" xfId="0" applyFont="1" applyFill="1" applyBorder="1"/>
    <xf numFmtId="0" fontId="4" fillId="3" borderId="10" xfId="0" applyFont="1" applyFill="1" applyBorder="1"/>
    <xf numFmtId="0" fontId="4" fillId="3" borderId="8" xfId="0" applyFont="1" applyFill="1" applyBorder="1"/>
    <xf numFmtId="0" fontId="4" fillId="3" borderId="11" xfId="0" applyFont="1" applyFill="1" applyBorder="1"/>
    <xf numFmtId="0" fontId="4" fillId="10" borderId="0" xfId="0" applyFont="1" applyFill="1"/>
    <xf numFmtId="0" fontId="4" fillId="10" borderId="13" xfId="0" applyFont="1" applyFill="1" applyBorder="1"/>
    <xf numFmtId="0" fontId="4" fillId="10" borderId="7" xfId="0" applyFont="1" applyFill="1" applyBorder="1"/>
    <xf numFmtId="0" fontId="4" fillId="10" borderId="12" xfId="0" applyFont="1" applyFill="1" applyBorder="1"/>
    <xf numFmtId="0" fontId="4" fillId="10" borderId="6" xfId="0" applyFont="1" applyFill="1" applyBorder="1"/>
    <xf numFmtId="0" fontId="4" fillId="10" borderId="9" xfId="0" applyFont="1" applyFill="1" applyBorder="1"/>
    <xf numFmtId="0" fontId="4" fillId="10" borderId="10" xfId="0" applyFont="1" applyFill="1" applyBorder="1"/>
    <xf numFmtId="0" fontId="4" fillId="10" borderId="8" xfId="0" applyFont="1" applyFill="1" applyBorder="1"/>
    <xf numFmtId="0" fontId="4" fillId="10" borderId="11" xfId="0" applyFont="1" applyFill="1" applyBorder="1"/>
    <xf numFmtId="0" fontId="8" fillId="10" borderId="0" xfId="0" applyFont="1" applyFill="1"/>
    <xf numFmtId="0" fontId="8" fillId="3" borderId="6" xfId="0" applyFont="1" applyFill="1" applyBorder="1"/>
    <xf numFmtId="0" fontId="8" fillId="10" borderId="6" xfId="0" applyFont="1" applyFill="1" applyBorder="1"/>
    <xf numFmtId="0" fontId="7" fillId="0" borderId="0" xfId="0" applyFont="1"/>
    <xf numFmtId="0" fontId="11" fillId="0" borderId="0" xfId="0" applyFont="1"/>
    <xf numFmtId="0" fontId="2" fillId="0" borderId="0" xfId="0" applyFont="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2" fillId="0" borderId="0" xfId="0" applyFont="1" applyAlignment="1" applyProtection="1">
      <alignment horizontal="left"/>
      <protection locked="0"/>
    </xf>
    <xf numFmtId="0" fontId="2" fillId="0" borderId="0" xfId="0" applyFont="1" applyProtection="1">
      <protection locked="0"/>
    </xf>
    <xf numFmtId="0" fontId="0" fillId="0" borderId="2" xfId="0" applyBorder="1" applyAlignment="1" applyProtection="1">
      <alignment horizontal="center"/>
      <protection locked="0"/>
    </xf>
    <xf numFmtId="0" fontId="12" fillId="11" borderId="14" xfId="0" applyFont="1" applyFill="1" applyBorder="1" applyAlignment="1" applyProtection="1">
      <alignment horizontal="right"/>
      <protection locked="0"/>
    </xf>
    <xf numFmtId="0" fontId="12" fillId="11" borderId="0" xfId="0" applyFont="1" applyFill="1" applyAlignment="1" applyProtection="1">
      <alignment horizontal="right"/>
      <protection locked="0"/>
    </xf>
    <xf numFmtId="0" fontId="2" fillId="0" borderId="6" xfId="0" applyFont="1" applyBorder="1" applyAlignment="1" applyProtection="1">
      <alignment horizontal="left"/>
      <protection locked="0"/>
    </xf>
    <xf numFmtId="0" fontId="2" fillId="13" borderId="1" xfId="0" applyFont="1" applyFill="1" applyBorder="1" applyAlignment="1" applyProtection="1">
      <alignment horizontal="left"/>
      <protection locked="0"/>
    </xf>
    <xf numFmtId="0" fontId="2" fillId="16" borderId="1" xfId="0" applyFont="1" applyFill="1" applyBorder="1" applyProtection="1">
      <protection locked="0"/>
    </xf>
    <xf numFmtId="0" fontId="0" fillId="12" borderId="1" xfId="0" applyFill="1" applyBorder="1" applyProtection="1">
      <protection locked="0"/>
    </xf>
    <xf numFmtId="0" fontId="0" fillId="12" borderId="2" xfId="0" applyFill="1" applyBorder="1" applyAlignment="1" applyProtection="1">
      <alignment horizontal="left"/>
      <protection locked="0"/>
    </xf>
    <xf numFmtId="0" fontId="0" fillId="0" borderId="6" xfId="0" applyBorder="1" applyAlignment="1" applyProtection="1">
      <alignment horizontal="left"/>
      <protection locked="0"/>
    </xf>
    <xf numFmtId="0" fontId="0" fillId="0" borderId="0" xfId="0" applyAlignment="1" applyProtection="1">
      <alignment horizontal="left"/>
      <protection locked="0"/>
    </xf>
    <xf numFmtId="0" fontId="2" fillId="0" borderId="15" xfId="0" applyFont="1" applyBorder="1" applyAlignment="1" applyProtection="1">
      <alignment horizontal="left"/>
      <protection locked="0"/>
    </xf>
    <xf numFmtId="0" fontId="0" fillId="14" borderId="1" xfId="0" applyFill="1" applyBorder="1" applyProtection="1">
      <protection locked="0"/>
    </xf>
    <xf numFmtId="0" fontId="2" fillId="14" borderId="2" xfId="0" applyFont="1" applyFill="1" applyBorder="1" applyProtection="1">
      <protection locked="0"/>
    </xf>
    <xf numFmtId="0" fontId="0" fillId="15" borderId="1" xfId="0" applyFill="1" applyBorder="1" applyProtection="1">
      <protection locked="0"/>
    </xf>
    <xf numFmtId="0" fontId="2" fillId="15" borderId="2" xfId="0" applyFont="1" applyFill="1" applyBorder="1" applyProtection="1">
      <protection locked="0"/>
    </xf>
    <xf numFmtId="0" fontId="0" fillId="16" borderId="5" xfId="0" applyFill="1" applyBorder="1" applyAlignment="1" applyProtection="1">
      <alignment horizontal="center"/>
      <protection locked="0"/>
    </xf>
    <xf numFmtId="0" fontId="0" fillId="16" borderId="2" xfId="0" applyFill="1" applyBorder="1" applyProtection="1">
      <protection locked="0"/>
    </xf>
    <xf numFmtId="0" fontId="13" fillId="0" borderId="0" xfId="0" applyFont="1" applyProtection="1">
      <protection locked="0"/>
    </xf>
    <xf numFmtId="0" fontId="0" fillId="0" borderId="0" xfId="0" applyAlignment="1">
      <alignment horizontal="left"/>
    </xf>
    <xf numFmtId="0" fontId="2" fillId="17" borderId="0" xfId="0" applyFont="1" applyFill="1" applyAlignment="1" applyProtection="1">
      <alignment horizontal="left"/>
      <protection locked="0"/>
    </xf>
    <xf numFmtId="0" fontId="0" fillId="17" borderId="0" xfId="0" applyFill="1" applyAlignment="1" applyProtection="1">
      <alignment horizontal="center"/>
      <protection locked="0"/>
    </xf>
    <xf numFmtId="0" fontId="0" fillId="17" borderId="0" xfId="0" applyFill="1" applyAlignment="1" applyProtection="1">
      <alignment horizontal="left"/>
      <protection locked="0"/>
    </xf>
    <xf numFmtId="9" fontId="0" fillId="17" borderId="0" xfId="0" applyNumberFormat="1" applyFill="1" applyAlignment="1" applyProtection="1">
      <alignment horizontal="left"/>
      <protection locked="0"/>
    </xf>
    <xf numFmtId="9" fontId="0" fillId="0" borderId="0" xfId="0" applyNumberFormat="1" applyAlignment="1" applyProtection="1">
      <alignment horizontal="left"/>
      <protection locked="0"/>
    </xf>
    <xf numFmtId="0" fontId="0" fillId="9" borderId="0" xfId="0" applyFill="1" applyAlignment="1">
      <alignment horizontal="left"/>
    </xf>
    <xf numFmtId="0" fontId="14" fillId="0" borderId="0" xfId="0" applyFont="1" applyAlignment="1" applyProtection="1">
      <alignment horizontal="left"/>
      <protection locked="0"/>
    </xf>
    <xf numFmtId="0" fontId="0" fillId="9" borderId="16" xfId="0" applyFill="1" applyBorder="1" applyProtection="1">
      <protection locked="0"/>
    </xf>
    <xf numFmtId="0" fontId="14" fillId="0" borderId="6" xfId="0" applyFont="1" applyBorder="1" applyAlignment="1" applyProtection="1">
      <alignment horizontal="left"/>
      <protection locked="0"/>
    </xf>
    <xf numFmtId="0" fontId="0" fillId="9" borderId="16" xfId="0" applyFill="1" applyBorder="1" applyAlignment="1" applyProtection="1">
      <alignment horizontal="left"/>
      <protection locked="0"/>
    </xf>
    <xf numFmtId="0" fontId="14" fillId="18" borderId="1" xfId="0" applyFont="1" applyFill="1" applyBorder="1" applyAlignment="1" applyProtection="1">
      <alignment horizontal="left"/>
      <protection locked="0"/>
    </xf>
    <xf numFmtId="0" fontId="0" fillId="18" borderId="1" xfId="0" applyFill="1" applyBorder="1" applyProtection="1">
      <protection locked="0"/>
    </xf>
    <xf numFmtId="1" fontId="0" fillId="0" borderId="0" xfId="1" applyNumberFormat="1" applyFont="1" applyAlignment="1" applyProtection="1">
      <alignment horizontal="left"/>
      <protection locked="0"/>
    </xf>
    <xf numFmtId="0" fontId="13" fillId="0" borderId="0" xfId="0" applyFont="1" applyAlignment="1" applyProtection="1">
      <alignment horizontal="left"/>
      <protection locked="0"/>
    </xf>
    <xf numFmtId="0" fontId="3" fillId="19" borderId="0" xfId="0" applyFont="1" applyFill="1" applyAlignment="1" applyProtection="1">
      <alignment horizontal="left"/>
      <protection locked="0"/>
    </xf>
    <xf numFmtId="0" fontId="3" fillId="0" borderId="0" xfId="0" applyFont="1" applyAlignment="1" applyProtection="1">
      <alignment horizontal="left"/>
      <protection locked="0"/>
    </xf>
    <xf numFmtId="0" fontId="14" fillId="0" borderId="0" xfId="0" applyFont="1" applyProtection="1">
      <protection locked="0"/>
    </xf>
    <xf numFmtId="0" fontId="0" fillId="20" borderId="1" xfId="0" applyFill="1" applyBorder="1" applyProtection="1">
      <protection locked="0"/>
    </xf>
    <xf numFmtId="0" fontId="14" fillId="20" borderId="2" xfId="0" applyFont="1" applyFill="1" applyBorder="1" applyAlignment="1" applyProtection="1">
      <alignment horizontal="left"/>
      <protection locked="0"/>
    </xf>
    <xf numFmtId="0" fontId="0" fillId="16" borderId="1" xfId="0" applyFill="1" applyBorder="1" applyAlignment="1" applyProtection="1">
      <alignment horizontal="center"/>
      <protection locked="0"/>
    </xf>
    <xf numFmtId="0" fontId="0" fillId="16" borderId="1" xfId="0" applyFill="1" applyBorder="1" applyProtection="1">
      <protection locked="0"/>
    </xf>
    <xf numFmtId="0" fontId="0" fillId="9" borderId="16" xfId="0" applyFill="1" applyBorder="1" applyAlignment="1" applyProtection="1">
      <alignment horizontal="center"/>
      <protection locked="0"/>
    </xf>
    <xf numFmtId="49" fontId="0" fillId="9" borderId="17" xfId="0" applyNumberFormat="1" applyFill="1" applyBorder="1" applyAlignment="1" applyProtection="1">
      <alignment horizontal="center"/>
      <protection locked="0"/>
    </xf>
    <xf numFmtId="0" fontId="2" fillId="21" borderId="1" xfId="0" applyFont="1" applyFill="1" applyBorder="1" applyProtection="1">
      <protection locked="0"/>
    </xf>
    <xf numFmtId="0" fontId="0" fillId="21" borderId="1" xfId="0" applyFill="1" applyBorder="1" applyProtection="1">
      <protection locked="0"/>
    </xf>
    <xf numFmtId="0" fontId="14" fillId="21" borderId="1" xfId="0" applyFont="1" applyFill="1" applyBorder="1" applyAlignment="1" applyProtection="1">
      <alignment horizontal="left"/>
      <protection locked="0"/>
    </xf>
    <xf numFmtId="0" fontId="14" fillId="22" borderId="1" xfId="0" applyFont="1" applyFill="1" applyBorder="1" applyAlignment="1" applyProtection="1">
      <alignment horizontal="left"/>
      <protection locked="0"/>
    </xf>
    <xf numFmtId="0" fontId="0" fillId="22" borderId="1" xfId="0" applyFill="1" applyBorder="1" applyProtection="1">
      <protection locked="0"/>
    </xf>
    <xf numFmtId="0" fontId="14" fillId="23" borderId="1" xfId="0" applyFont="1" applyFill="1" applyBorder="1" applyAlignment="1" applyProtection="1">
      <alignment horizontal="left"/>
      <protection locked="0"/>
    </xf>
    <xf numFmtId="0" fontId="0" fillId="23" borderId="5" xfId="0" applyFill="1" applyBorder="1" applyProtection="1">
      <protection locked="0"/>
    </xf>
    <xf numFmtId="0" fontId="0" fillId="23" borderId="1" xfId="0" applyFill="1" applyBorder="1" applyProtection="1">
      <protection locked="0"/>
    </xf>
    <xf numFmtId="0" fontId="15" fillId="11" borderId="0" xfId="0" applyFont="1" applyFill="1" applyProtection="1">
      <protection locked="0"/>
    </xf>
    <xf numFmtId="0" fontId="3" fillId="11" borderId="0" xfId="0" applyFont="1" applyFill="1" applyProtection="1">
      <protection locked="0"/>
    </xf>
    <xf numFmtId="0" fontId="16" fillId="0" borderId="0" xfId="0" applyFont="1" applyAlignment="1">
      <alignment vertical="center"/>
    </xf>
    <xf numFmtId="0" fontId="3" fillId="11" borderId="18" xfId="0" applyFont="1" applyFill="1" applyBorder="1" applyAlignment="1" applyProtection="1">
      <alignment horizontal="center"/>
      <protection locked="0"/>
    </xf>
    <xf numFmtId="49" fontId="3" fillId="11" borderId="18" xfId="0" applyNumberFormat="1" applyFont="1" applyFill="1" applyBorder="1" applyAlignment="1" applyProtection="1">
      <alignment horizontal="center"/>
      <protection locked="0"/>
    </xf>
    <xf numFmtId="0" fontId="3" fillId="11" borderId="18" xfId="0" applyFont="1" applyFill="1" applyBorder="1" applyProtection="1">
      <protection locked="0"/>
    </xf>
    <xf numFmtId="0" fontId="14" fillId="24" borderId="1" xfId="0" applyFont="1" applyFill="1" applyBorder="1" applyAlignment="1" applyProtection="1">
      <alignment horizontal="left"/>
      <protection locked="0"/>
    </xf>
    <xf numFmtId="0" fontId="0" fillId="24" borderId="1" xfId="0" applyFill="1" applyBorder="1" applyProtection="1">
      <protection locked="0"/>
    </xf>
    <xf numFmtId="0" fontId="2" fillId="0" borderId="0" xfId="0" applyFont="1" applyAlignment="1" applyProtection="1">
      <alignment horizontal="center" vertical="center"/>
      <protection locked="0"/>
    </xf>
    <xf numFmtId="0" fontId="3" fillId="11" borderId="0" xfId="0" applyFont="1" applyFill="1" applyAlignment="1" applyProtection="1">
      <alignment vertical="center"/>
      <protection locked="0"/>
    </xf>
    <xf numFmtId="0" fontId="0" fillId="0" borderId="0" xfId="0" applyAlignment="1" applyProtection="1">
      <alignment vertical="center"/>
      <protection locked="0"/>
    </xf>
    <xf numFmtId="0" fontId="0" fillId="0" borderId="19" xfId="0" applyBorder="1" applyAlignment="1" applyProtection="1">
      <alignment horizontal="right"/>
      <protection locked="0"/>
    </xf>
    <xf numFmtId="0" fontId="0" fillId="0" borderId="0" xfId="0" applyAlignment="1" applyProtection="1">
      <alignment horizontal="right"/>
      <protection locked="0"/>
    </xf>
    <xf numFmtId="0" fontId="0" fillId="0" borderId="5" xfId="0" applyBorder="1" applyAlignment="1" applyProtection="1">
      <alignment horizontal="left"/>
      <protection locked="0"/>
    </xf>
    <xf numFmtId="0" fontId="13" fillId="0" borderId="0" xfId="0" applyFont="1" applyAlignment="1" applyProtection="1">
      <alignment horizontal="right"/>
      <protection locked="0"/>
    </xf>
    <xf numFmtId="0" fontId="17" fillId="0" borderId="0" xfId="0" applyFont="1" applyAlignment="1" applyProtection="1">
      <alignment horizontal="left"/>
      <protection locked="0"/>
    </xf>
    <xf numFmtId="0" fontId="17" fillId="0" borderId="0" xfId="0" applyFont="1" applyProtection="1">
      <protection locked="0"/>
    </xf>
    <xf numFmtId="0" fontId="18" fillId="0" borderId="0" xfId="0" applyFont="1" applyProtection="1">
      <protection locked="0"/>
    </xf>
    <xf numFmtId="49" fontId="0" fillId="0" borderId="0" xfId="0" applyNumberFormat="1" applyAlignment="1" applyProtection="1">
      <alignment horizontal="center"/>
      <protection locked="0"/>
    </xf>
    <xf numFmtId="0" fontId="0" fillId="9" borderId="1" xfId="0" applyFill="1" applyBorder="1" applyProtection="1">
      <protection locked="0"/>
    </xf>
    <xf numFmtId="49" fontId="11" fillId="0" borderId="0" xfId="0" applyNumberFormat="1" applyFont="1" applyAlignment="1">
      <alignment horizontal="center" vertical="center"/>
    </xf>
    <xf numFmtId="0" fontId="11" fillId="0" borderId="0" xfId="0" applyFont="1" applyAlignment="1">
      <alignment horizontal="left" vertical="center"/>
    </xf>
    <xf numFmtId="49" fontId="7" fillId="0" borderId="0" xfId="0" applyNumberFormat="1" applyFont="1" applyAlignment="1">
      <alignment horizontal="center" vertical="center"/>
    </xf>
    <xf numFmtId="0" fontId="7" fillId="0" borderId="0" xfId="0" applyFont="1" applyAlignment="1">
      <alignment horizontal="right" vertical="center"/>
    </xf>
    <xf numFmtId="0" fontId="7" fillId="0" borderId="0" xfId="0" applyFont="1" applyAlignment="1">
      <alignment horizontal="right"/>
    </xf>
    <xf numFmtId="0" fontId="7" fillId="0" borderId="0" xfId="0" applyFont="1" applyAlignment="1">
      <alignment horizontal="center"/>
    </xf>
    <xf numFmtId="0" fontId="20" fillId="0" borderId="0" xfId="0" applyFont="1"/>
    <xf numFmtId="0" fontId="11" fillId="0" borderId="0" xfId="0" applyFont="1" applyAlignment="1">
      <alignment horizontal="center"/>
    </xf>
    <xf numFmtId="0" fontId="11" fillId="0" borderId="0" xfId="0" applyFont="1" applyAlignment="1">
      <alignment horizontal="center" vertical="top"/>
    </xf>
    <xf numFmtId="0" fontId="7" fillId="0" borderId="0" xfId="0" applyFont="1" applyAlignment="1">
      <alignment horizontal="left" vertical="top" wrapText="1"/>
    </xf>
    <xf numFmtId="0" fontId="7" fillId="0" borderId="0" xfId="0" applyFont="1" applyAlignment="1">
      <alignment horizontal="left" vertical="center"/>
    </xf>
    <xf numFmtId="0" fontId="11" fillId="0" borderId="0" xfId="0" applyFont="1" applyAlignment="1">
      <alignment horizontal="center" vertical="center"/>
    </xf>
    <xf numFmtId="0" fontId="7" fillId="0" borderId="0" xfId="0" applyFont="1" applyProtection="1">
      <protection locked="0"/>
    </xf>
    <xf numFmtId="0" fontId="7" fillId="0" borderId="0" xfId="0" applyFont="1" applyAlignment="1">
      <alignment horizontal="left" vertical="center" wrapText="1"/>
    </xf>
    <xf numFmtId="0" fontId="23" fillId="0" borderId="0" xfId="0" applyFont="1"/>
    <xf numFmtId="0" fontId="7" fillId="0" borderId="0" xfId="0" applyFont="1" applyAlignment="1">
      <alignment vertical="top"/>
    </xf>
    <xf numFmtId="0" fontId="7" fillId="0" borderId="0" xfId="0" applyFont="1" applyAlignment="1" applyProtection="1">
      <alignment horizontal="center"/>
      <protection locked="0"/>
    </xf>
    <xf numFmtId="0" fontId="7" fillId="0" borderId="0" xfId="0" applyFont="1" applyAlignment="1">
      <alignment vertical="center" wrapText="1"/>
    </xf>
    <xf numFmtId="0" fontId="7" fillId="0" borderId="0" xfId="0" applyFont="1" applyAlignment="1">
      <alignment vertical="top" wrapText="1"/>
    </xf>
    <xf numFmtId="0" fontId="2" fillId="25" borderId="0" xfId="0" applyFont="1" applyFill="1" applyAlignment="1" applyProtection="1">
      <alignment horizontal="center"/>
      <protection locked="0"/>
    </xf>
    <xf numFmtId="0" fontId="20" fillId="0" borderId="8" xfId="0" applyFont="1" applyBorder="1" applyAlignment="1">
      <alignment horizontal="center" vertical="center"/>
    </xf>
    <xf numFmtId="0" fontId="11" fillId="0" borderId="0" xfId="0" applyFont="1" applyAlignment="1">
      <alignment horizontal="right" vertical="center"/>
    </xf>
    <xf numFmtId="0" fontId="7" fillId="0" borderId="8" xfId="0" applyFont="1" applyBorder="1" applyAlignment="1">
      <alignment horizontal="left" vertical="center" wrapText="1"/>
    </xf>
    <xf numFmtId="0" fontId="20" fillId="0" borderId="0" xfId="0" applyFont="1" applyAlignment="1">
      <alignment horizontal="left" vertical="center" wrapText="1"/>
    </xf>
    <xf numFmtId="0" fontId="32" fillId="0" borderId="0" xfId="0" applyFont="1"/>
    <xf numFmtId="0" fontId="20" fillId="0" borderId="0" xfId="0" applyFont="1" applyAlignment="1">
      <alignment horizontal="right" vertical="center"/>
    </xf>
    <xf numFmtId="0" fontId="0" fillId="9" borderId="0" xfId="0" applyFill="1" applyAlignment="1" applyProtection="1">
      <alignment horizontal="center"/>
      <protection locked="0"/>
    </xf>
    <xf numFmtId="0" fontId="10" fillId="0" borderId="0" xfId="4" applyFill="1" applyAlignment="1">
      <alignment horizontal="left" vertical="center"/>
    </xf>
    <xf numFmtId="0" fontId="10" fillId="0" borderId="0" xfId="4"/>
    <xf numFmtId="0" fontId="7" fillId="4" borderId="1" xfId="0" applyFont="1" applyFill="1" applyBorder="1" applyAlignment="1" applyProtection="1">
      <alignment horizontal="left"/>
      <protection locked="0"/>
    </xf>
    <xf numFmtId="0" fontId="7" fillId="0" borderId="0" xfId="0" applyFont="1" applyAlignment="1">
      <alignment horizontal="center" vertical="center"/>
    </xf>
    <xf numFmtId="0" fontId="21" fillId="5" borderId="0" xfId="0" applyFont="1" applyFill="1" applyAlignment="1">
      <alignment horizontal="left" vertical="center"/>
    </xf>
    <xf numFmtId="0" fontId="20" fillId="0" borderId="7" xfId="0" applyFont="1" applyBorder="1" applyAlignment="1">
      <alignment horizontal="left" vertical="top" wrapText="1"/>
    </xf>
    <xf numFmtId="0" fontId="11" fillId="4" borderId="1" xfId="0" applyFont="1" applyFill="1" applyBorder="1" applyAlignment="1" applyProtection="1">
      <alignment horizontal="left" vertical="center"/>
      <protection locked="0"/>
    </xf>
    <xf numFmtId="0" fontId="7" fillId="0" borderId="0" xfId="0" applyFont="1" applyAlignment="1">
      <alignment horizontal="left" vertical="top" wrapText="1"/>
    </xf>
    <xf numFmtId="0" fontId="7" fillId="4" borderId="1" xfId="0" applyFont="1" applyFill="1" applyBorder="1" applyAlignment="1" applyProtection="1">
      <alignment horizontal="left" vertical="top" wrapText="1"/>
      <protection locked="0"/>
    </xf>
    <xf numFmtId="0" fontId="7" fillId="4" borderId="1" xfId="0" applyFont="1" applyFill="1" applyBorder="1" applyAlignment="1" applyProtection="1">
      <alignment horizontal="center"/>
      <protection locked="0"/>
    </xf>
    <xf numFmtId="0" fontId="20" fillId="0" borderId="0" xfId="0" applyFont="1" applyAlignment="1">
      <alignment horizontal="left" vertical="top" wrapText="1"/>
    </xf>
    <xf numFmtId="0" fontId="7" fillId="4" borderId="2" xfId="0" applyFont="1" applyFill="1" applyBorder="1" applyAlignment="1" applyProtection="1">
      <alignment horizontal="center" vertical="center"/>
      <protection locked="0"/>
    </xf>
    <xf numFmtId="0" fontId="7" fillId="4" borderId="4" xfId="0" applyFont="1" applyFill="1" applyBorder="1" applyAlignment="1" applyProtection="1">
      <alignment horizontal="center" vertical="center"/>
      <protection locked="0"/>
    </xf>
    <xf numFmtId="0" fontId="20" fillId="0" borderId="0" xfId="0" applyFont="1" applyAlignment="1">
      <alignment horizontal="left" vertical="center" wrapText="1"/>
    </xf>
    <xf numFmtId="0" fontId="7" fillId="4" borderId="2" xfId="0" applyFont="1" applyFill="1" applyBorder="1" applyAlignment="1" applyProtection="1">
      <alignment horizontal="left" vertical="center" wrapText="1"/>
      <protection locked="0"/>
    </xf>
    <xf numFmtId="0" fontId="7" fillId="4" borderId="3" xfId="0" applyFont="1" applyFill="1" applyBorder="1" applyAlignment="1" applyProtection="1">
      <alignment horizontal="left" vertical="center" wrapText="1"/>
      <protection locked="0"/>
    </xf>
    <xf numFmtId="0" fontId="7" fillId="4" borderId="4" xfId="0" applyFont="1" applyFill="1" applyBorder="1" applyAlignment="1" applyProtection="1">
      <alignment horizontal="left" vertical="center" wrapText="1"/>
      <protection locked="0"/>
    </xf>
    <xf numFmtId="0" fontId="7" fillId="0" borderId="0" xfId="0" applyFont="1" applyAlignment="1">
      <alignment horizontal="left" vertical="center" wrapText="1"/>
    </xf>
    <xf numFmtId="0" fontId="11" fillId="0" borderId="0" xfId="0" applyFont="1" applyAlignment="1">
      <alignment horizontal="left" vertical="center" wrapText="1"/>
    </xf>
    <xf numFmtId="0" fontId="7" fillId="4" borderId="1" xfId="0" applyFont="1" applyFill="1" applyBorder="1" applyAlignment="1" applyProtection="1">
      <alignment horizontal="left" vertical="center"/>
      <protection locked="0"/>
    </xf>
    <xf numFmtId="0" fontId="7" fillId="4" borderId="1" xfId="0" applyFont="1" applyFill="1" applyBorder="1" applyAlignment="1" applyProtection="1">
      <alignment horizontal="left" vertical="top"/>
      <protection locked="0"/>
    </xf>
    <xf numFmtId="0" fontId="7" fillId="4" borderId="2" xfId="0" applyFont="1" applyFill="1" applyBorder="1" applyAlignment="1" applyProtection="1">
      <alignment horizontal="left" vertical="center"/>
      <protection locked="0"/>
    </xf>
    <xf numFmtId="0" fontId="7" fillId="4" borderId="3" xfId="0" applyFont="1" applyFill="1" applyBorder="1" applyAlignment="1" applyProtection="1">
      <alignment horizontal="left" vertical="center"/>
      <protection locked="0"/>
    </xf>
    <xf numFmtId="0" fontId="7" fillId="4" borderId="4" xfId="0" applyFont="1" applyFill="1" applyBorder="1" applyAlignment="1" applyProtection="1">
      <alignment horizontal="left" vertical="center"/>
      <protection locked="0"/>
    </xf>
    <xf numFmtId="0" fontId="7" fillId="4" borderId="13" xfId="0" applyFont="1" applyFill="1" applyBorder="1" applyAlignment="1" applyProtection="1">
      <alignment horizontal="left" vertical="top"/>
      <protection locked="0"/>
    </xf>
    <xf numFmtId="0" fontId="7" fillId="4" borderId="7" xfId="0" applyFont="1" applyFill="1" applyBorder="1" applyAlignment="1" applyProtection="1">
      <alignment horizontal="left" vertical="top"/>
      <protection locked="0"/>
    </xf>
    <xf numFmtId="0" fontId="7" fillId="4" borderId="12" xfId="0" applyFont="1" applyFill="1" applyBorder="1" applyAlignment="1" applyProtection="1">
      <alignment horizontal="left" vertical="top"/>
      <protection locked="0"/>
    </xf>
    <xf numFmtId="0" fontId="7" fillId="4" borderId="6" xfId="0" applyFont="1" applyFill="1" applyBorder="1" applyAlignment="1" applyProtection="1">
      <alignment horizontal="left" vertical="top"/>
      <protection locked="0"/>
    </xf>
    <xf numFmtId="0" fontId="7" fillId="4" borderId="0" xfId="0" applyFont="1" applyFill="1" applyAlignment="1" applyProtection="1">
      <alignment horizontal="left" vertical="top"/>
      <protection locked="0"/>
    </xf>
    <xf numFmtId="0" fontId="7" fillId="4" borderId="9" xfId="0" applyFont="1" applyFill="1" applyBorder="1" applyAlignment="1" applyProtection="1">
      <alignment horizontal="left" vertical="top"/>
      <protection locked="0"/>
    </xf>
    <xf numFmtId="0" fontId="7" fillId="4" borderId="10" xfId="0" applyFont="1" applyFill="1" applyBorder="1" applyAlignment="1" applyProtection="1">
      <alignment horizontal="left" vertical="top"/>
      <protection locked="0"/>
    </xf>
    <xf numFmtId="0" fontId="7" fillId="4" borderId="8" xfId="0" applyFont="1" applyFill="1" applyBorder="1" applyAlignment="1" applyProtection="1">
      <alignment horizontal="left" vertical="top"/>
      <protection locked="0"/>
    </xf>
    <xf numFmtId="0" fontId="7" fillId="4" borderId="11" xfId="0" applyFont="1" applyFill="1" applyBorder="1" applyAlignment="1" applyProtection="1">
      <alignment horizontal="left" vertical="top"/>
      <protection locked="0"/>
    </xf>
    <xf numFmtId="0" fontId="11" fillId="0" borderId="0" xfId="0" applyFont="1" applyAlignment="1">
      <alignment horizontal="left" vertical="center"/>
    </xf>
    <xf numFmtId="0" fontId="20" fillId="0" borderId="0" xfId="0" applyFont="1" applyAlignment="1">
      <alignment horizontal="left" vertical="center"/>
    </xf>
    <xf numFmtId="0" fontId="2" fillId="0" borderId="0" xfId="0" applyFont="1"/>
    <xf numFmtId="0" fontId="20" fillId="0" borderId="8" xfId="0" applyFont="1" applyBorder="1" applyAlignment="1">
      <alignment horizontal="center" vertical="center"/>
    </xf>
    <xf numFmtId="0" fontId="20" fillId="0" borderId="8" xfId="0" applyFont="1" applyBorder="1" applyAlignment="1">
      <alignment horizontal="left" vertical="center"/>
    </xf>
    <xf numFmtId="0" fontId="7" fillId="0" borderId="0" xfId="0" applyFont="1" applyAlignment="1">
      <alignment horizontal="left" vertical="center"/>
    </xf>
    <xf numFmtId="0" fontId="33" fillId="0" borderId="0" xfId="0" applyFont="1" applyAlignment="1">
      <alignment horizontal="left" vertical="center" wrapText="1"/>
    </xf>
    <xf numFmtId="0" fontId="11" fillId="4" borderId="13" xfId="0" applyFont="1" applyFill="1" applyBorder="1" applyAlignment="1" applyProtection="1">
      <alignment horizontal="left" vertical="top" wrapText="1"/>
      <protection locked="0"/>
    </xf>
    <xf numFmtId="0" fontId="11" fillId="4" borderId="7" xfId="0" applyFont="1" applyFill="1" applyBorder="1" applyAlignment="1" applyProtection="1">
      <alignment horizontal="left" vertical="top" wrapText="1"/>
      <protection locked="0"/>
    </xf>
    <xf numFmtId="0" fontId="11" fillId="4" borderId="12" xfId="0" applyFont="1" applyFill="1" applyBorder="1" applyAlignment="1" applyProtection="1">
      <alignment horizontal="left" vertical="top" wrapText="1"/>
      <protection locked="0"/>
    </xf>
    <xf numFmtId="0" fontId="11" fillId="4" borderId="6" xfId="0" applyFont="1" applyFill="1" applyBorder="1" applyAlignment="1" applyProtection="1">
      <alignment horizontal="left" vertical="top" wrapText="1"/>
      <protection locked="0"/>
    </xf>
    <xf numFmtId="0" fontId="11" fillId="4" borderId="0" xfId="0" applyFont="1" applyFill="1" applyAlignment="1" applyProtection="1">
      <alignment horizontal="left" vertical="top" wrapText="1"/>
      <protection locked="0"/>
    </xf>
    <xf numFmtId="0" fontId="11" fillId="4" borderId="9" xfId="0" applyFont="1" applyFill="1" applyBorder="1" applyAlignment="1" applyProtection="1">
      <alignment horizontal="left" vertical="top" wrapText="1"/>
      <protection locked="0"/>
    </xf>
    <xf numFmtId="0" fontId="11" fillId="4" borderId="10" xfId="0" applyFont="1" applyFill="1" applyBorder="1" applyAlignment="1" applyProtection="1">
      <alignment horizontal="left" vertical="top" wrapText="1"/>
      <protection locked="0"/>
    </xf>
    <xf numFmtId="0" fontId="11" fillId="4" borderId="8" xfId="0" applyFont="1" applyFill="1" applyBorder="1" applyAlignment="1" applyProtection="1">
      <alignment horizontal="left" vertical="top" wrapText="1"/>
      <protection locked="0"/>
    </xf>
    <xf numFmtId="0" fontId="11" fillId="4" borderId="11" xfId="0" applyFont="1" applyFill="1" applyBorder="1" applyAlignment="1" applyProtection="1">
      <alignment horizontal="left" vertical="top" wrapText="1"/>
      <protection locked="0"/>
    </xf>
    <xf numFmtId="44" fontId="7" fillId="3" borderId="2" xfId="2" applyFont="1" applyFill="1" applyBorder="1" applyAlignment="1">
      <alignment horizontal="center" vertical="center"/>
    </xf>
    <xf numFmtId="44" fontId="7" fillId="3" borderId="3" xfId="2" applyFont="1" applyFill="1" applyBorder="1" applyAlignment="1">
      <alignment horizontal="center" vertical="center"/>
    </xf>
    <xf numFmtId="44" fontId="7" fillId="3" borderId="4" xfId="2" applyFont="1" applyFill="1" applyBorder="1" applyAlignment="1">
      <alignment horizontal="center" vertical="center"/>
    </xf>
    <xf numFmtId="0" fontId="7" fillId="3" borderId="2" xfId="0" applyFont="1" applyFill="1" applyBorder="1" applyAlignment="1" applyProtection="1">
      <alignment horizontal="center" vertical="center"/>
      <protection locked="0"/>
    </xf>
    <xf numFmtId="0" fontId="7" fillId="3" borderId="3" xfId="0" applyFont="1" applyFill="1" applyBorder="1" applyAlignment="1" applyProtection="1">
      <alignment horizontal="center" vertical="center"/>
      <protection locked="0"/>
    </xf>
    <xf numFmtId="0" fontId="7"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44" fontId="7" fillId="3" borderId="2" xfId="2" applyFont="1" applyFill="1" applyBorder="1" applyAlignment="1" applyProtection="1">
      <alignment horizontal="center" vertical="center"/>
      <protection locked="0"/>
    </xf>
    <xf numFmtId="44" fontId="7" fillId="3" borderId="3" xfId="2" applyFont="1" applyFill="1" applyBorder="1" applyAlignment="1" applyProtection="1">
      <alignment horizontal="center" vertical="center"/>
      <protection locked="0"/>
    </xf>
    <xf numFmtId="44" fontId="7" fillId="3" borderId="4" xfId="2" applyFont="1" applyFill="1" applyBorder="1" applyAlignment="1" applyProtection="1">
      <alignment horizontal="center" vertical="center"/>
      <protection locked="0"/>
    </xf>
    <xf numFmtId="0" fontId="7" fillId="3" borderId="1" xfId="0" applyFont="1" applyFill="1" applyBorder="1" applyAlignment="1" applyProtection="1">
      <alignment horizontal="left"/>
      <protection locked="0"/>
    </xf>
    <xf numFmtId="0" fontId="29" fillId="0" borderId="0" xfId="0" applyFont="1"/>
    <xf numFmtId="0" fontId="25" fillId="0" borderId="0" xfId="4" applyFont="1" applyFill="1" applyAlignment="1">
      <alignment wrapText="1"/>
    </xf>
    <xf numFmtId="0" fontId="28" fillId="0" borderId="0" xfId="0" applyFont="1" applyAlignment="1">
      <alignment wrapText="1"/>
    </xf>
    <xf numFmtId="0" fontId="11" fillId="6" borderId="1" xfId="0" applyFont="1" applyFill="1" applyBorder="1" applyAlignment="1">
      <alignment horizontal="center" vertical="center" wrapText="1"/>
    </xf>
    <xf numFmtId="0" fontId="11" fillId="6" borderId="2" xfId="0" applyFont="1" applyFill="1" applyBorder="1" applyAlignment="1">
      <alignment horizontal="center" vertical="center"/>
    </xf>
    <xf numFmtId="0" fontId="11" fillId="6" borderId="3" xfId="0" applyFont="1" applyFill="1" applyBorder="1" applyAlignment="1">
      <alignment horizontal="center" vertical="center"/>
    </xf>
    <xf numFmtId="0" fontId="11" fillId="6" borderId="4" xfId="0" applyFont="1" applyFill="1" applyBorder="1" applyAlignment="1">
      <alignment horizontal="center" vertical="center"/>
    </xf>
    <xf numFmtId="0" fontId="11" fillId="6" borderId="1" xfId="0" applyFont="1" applyFill="1" applyBorder="1" applyAlignment="1">
      <alignment horizontal="center" vertical="center"/>
    </xf>
    <xf numFmtId="0" fontId="19" fillId="5" borderId="0" xfId="0" applyFont="1" applyFill="1" applyAlignment="1">
      <alignment horizontal="left" vertical="center"/>
    </xf>
    <xf numFmtId="0" fontId="11" fillId="0" borderId="0" xfId="0" applyFont="1" applyAlignment="1">
      <alignment horizontal="left" vertical="top" wrapText="1"/>
    </xf>
    <xf numFmtId="0" fontId="19" fillId="8" borderId="0" xfId="0" applyFont="1" applyFill="1" applyAlignment="1">
      <alignment horizontal="center"/>
    </xf>
    <xf numFmtId="0" fontId="7" fillId="0" borderId="0" xfId="0" applyFont="1" applyAlignment="1">
      <alignment horizontal="left"/>
    </xf>
    <xf numFmtId="44" fontId="11" fillId="3" borderId="2" xfId="2" applyFont="1" applyFill="1" applyBorder="1" applyAlignment="1">
      <alignment horizontal="center" vertical="center"/>
    </xf>
    <xf numFmtId="44" fontId="11" fillId="3" borderId="3" xfId="2" applyFont="1" applyFill="1" applyBorder="1" applyAlignment="1">
      <alignment horizontal="center" vertical="center"/>
    </xf>
    <xf numFmtId="44" fontId="11" fillId="3" borderId="4" xfId="2" applyFont="1" applyFill="1" applyBorder="1" applyAlignment="1">
      <alignment horizontal="center" vertical="center"/>
    </xf>
    <xf numFmtId="0" fontId="11" fillId="0" borderId="0" xfId="0" applyFont="1" applyAlignment="1">
      <alignment horizontal="left"/>
    </xf>
    <xf numFmtId="9" fontId="11" fillId="3" borderId="1" xfId="3" applyFont="1" applyFill="1" applyBorder="1" applyAlignment="1" applyProtection="1">
      <alignment horizontal="center" vertical="center"/>
      <protection locked="0"/>
    </xf>
    <xf numFmtId="44" fontId="11" fillId="26" borderId="2" xfId="2" applyFont="1" applyFill="1" applyBorder="1" applyAlignment="1">
      <alignment horizontal="center" vertical="center"/>
    </xf>
    <xf numFmtId="44" fontId="11" fillId="26" borderId="3" xfId="2" applyFont="1" applyFill="1" applyBorder="1" applyAlignment="1">
      <alignment horizontal="center" vertical="center"/>
    </xf>
    <xf numFmtId="44" fontId="11" fillId="26" borderId="4" xfId="2" applyFont="1" applyFill="1" applyBorder="1" applyAlignment="1">
      <alignment horizontal="center" vertical="center"/>
    </xf>
    <xf numFmtId="0" fontId="11" fillId="0" borderId="1" xfId="0" applyFont="1" applyBorder="1" applyAlignment="1">
      <alignment horizontal="center" vertical="center"/>
    </xf>
    <xf numFmtId="9" fontId="11" fillId="0" borderId="1" xfId="3" applyFont="1" applyBorder="1" applyAlignment="1">
      <alignment horizontal="center" vertical="center"/>
    </xf>
    <xf numFmtId="0" fontId="19" fillId="2" borderId="1" xfId="0" applyFont="1" applyFill="1" applyBorder="1" applyAlignment="1">
      <alignment horizontal="center" vertical="center"/>
    </xf>
    <xf numFmtId="44" fontId="7" fillId="0" borderId="1" xfId="2" applyFont="1" applyBorder="1" applyAlignment="1">
      <alignment horizontal="center" vertical="center"/>
    </xf>
    <xf numFmtId="0" fontId="11" fillId="7" borderId="1" xfId="0" applyFont="1" applyFill="1" applyBorder="1" applyAlignment="1">
      <alignment horizontal="center" vertical="center"/>
    </xf>
    <xf numFmtId="0" fontId="11" fillId="7" borderId="1" xfId="0" applyFont="1" applyFill="1" applyBorder="1" applyAlignment="1">
      <alignment horizontal="center" vertical="center" wrapText="1"/>
    </xf>
    <xf numFmtId="0" fontId="8" fillId="3" borderId="7" xfId="0" applyFont="1" applyFill="1" applyBorder="1" applyAlignment="1">
      <alignment horizontal="left" vertical="center"/>
    </xf>
    <xf numFmtId="0" fontId="4" fillId="3" borderId="0" xfId="0" applyFont="1" applyFill="1" applyAlignment="1">
      <alignment horizontal="left" vertical="top" wrapText="1"/>
    </xf>
    <xf numFmtId="0" fontId="4" fillId="3" borderId="9" xfId="0" applyFont="1" applyFill="1" applyBorder="1" applyAlignment="1">
      <alignment horizontal="left" vertical="top" wrapText="1"/>
    </xf>
    <xf numFmtId="0" fontId="5" fillId="5" borderId="0" xfId="0" applyFont="1" applyFill="1" applyAlignment="1">
      <alignment horizontal="left" vertical="center"/>
    </xf>
    <xf numFmtId="9" fontId="6" fillId="3" borderId="2" xfId="3" applyFont="1" applyFill="1" applyBorder="1" applyAlignment="1" applyProtection="1">
      <alignment horizontal="center" vertical="center"/>
    </xf>
    <xf numFmtId="9" fontId="6" fillId="3" borderId="3" xfId="3" applyFont="1" applyFill="1" applyBorder="1" applyAlignment="1" applyProtection="1">
      <alignment horizontal="center" vertical="center"/>
    </xf>
    <xf numFmtId="9" fontId="6" fillId="3" borderId="4" xfId="3" applyFont="1" applyFill="1" applyBorder="1" applyAlignment="1" applyProtection="1">
      <alignment horizontal="center" vertical="center"/>
    </xf>
    <xf numFmtId="44" fontId="4" fillId="3" borderId="2" xfId="2" applyFont="1" applyFill="1" applyBorder="1" applyAlignment="1">
      <alignment horizontal="center"/>
    </xf>
    <xf numFmtId="44" fontId="4" fillId="3" borderId="3" xfId="2" applyFont="1" applyFill="1" applyBorder="1" applyAlignment="1">
      <alignment horizontal="center"/>
    </xf>
    <xf numFmtId="44" fontId="4" fillId="3" borderId="4" xfId="2" applyFont="1" applyFill="1" applyBorder="1" applyAlignment="1">
      <alignment horizontal="center"/>
    </xf>
    <xf numFmtId="0" fontId="4" fillId="10" borderId="8" xfId="0" applyFont="1" applyFill="1" applyBorder="1" applyAlignment="1">
      <alignment horizontal="left" vertical="center"/>
    </xf>
    <xf numFmtId="0" fontId="2" fillId="12" borderId="1" xfId="0" applyFont="1" applyFill="1" applyBorder="1" applyAlignment="1" applyProtection="1">
      <alignment horizontal="left"/>
      <protection locked="0"/>
    </xf>
    <xf numFmtId="0" fontId="0" fillId="0" borderId="4" xfId="0" applyBorder="1" applyProtection="1">
      <protection locked="0"/>
    </xf>
    <xf numFmtId="0" fontId="2" fillId="13" borderId="1" xfId="0" applyFont="1" applyFill="1" applyBorder="1" applyAlignment="1" applyProtection="1">
      <alignment horizontal="left"/>
      <protection locked="0"/>
    </xf>
    <xf numFmtId="0" fontId="2" fillId="14" borderId="1" xfId="0" applyFont="1" applyFill="1" applyBorder="1" applyAlignment="1" applyProtection="1">
      <alignment horizontal="left"/>
      <protection locked="0"/>
    </xf>
    <xf numFmtId="0" fontId="2" fillId="15" borderId="1" xfId="0" applyFont="1" applyFill="1" applyBorder="1" applyAlignment="1" applyProtection="1">
      <alignment horizontal="left"/>
      <protection locked="0"/>
    </xf>
    <xf numFmtId="0" fontId="2" fillId="16" borderId="1" xfId="0" applyFont="1" applyFill="1" applyBorder="1" applyAlignment="1" applyProtection="1">
      <alignment horizontal="left"/>
      <protection locked="0"/>
    </xf>
    <xf numFmtId="0" fontId="14" fillId="18" borderId="1" xfId="0" applyFont="1" applyFill="1" applyBorder="1" applyAlignment="1" applyProtection="1">
      <alignment horizontal="left"/>
      <protection locked="0"/>
    </xf>
    <xf numFmtId="0" fontId="14" fillId="21" borderId="1" xfId="0" applyFont="1" applyFill="1" applyBorder="1" applyAlignment="1" applyProtection="1">
      <alignment horizontal="left"/>
      <protection locked="0"/>
    </xf>
    <xf numFmtId="0" fontId="14" fillId="20" borderId="1" xfId="0" applyFont="1" applyFill="1" applyBorder="1" applyAlignment="1" applyProtection="1">
      <alignment horizontal="left"/>
      <protection locked="0"/>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colors>
    <mruColors>
      <color rgb="FFFFFFCC"/>
      <color rgb="FFF1ECCB"/>
      <color rgb="FFFF9999"/>
      <color rgb="FFE4E4E4"/>
      <color rgb="FFFFFF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Drop" dropLines="10" dropStyle="combo" dx="22" fmlaLink="dropdowns!$C$14" fmlaRange="dropdowns!$C$4:$C$13" noThreeD="1" sel="1" val="0"/>
</file>

<file path=xl/ctrlProps/ctrlProp10.xml><?xml version="1.0" encoding="utf-8"?>
<formControlPr xmlns="http://schemas.microsoft.com/office/spreadsheetml/2009/9/main" objectType="Drop" dropLines="4" dropStyle="combo" dx="22" fmlaLink="dropdowns!$C$130" fmlaRange="dropdowns!$C$126:$C$129" noThreeD="1" sel="1" val="0"/>
</file>

<file path=xl/ctrlProps/ctrlProp11.xml><?xml version="1.0" encoding="utf-8"?>
<formControlPr xmlns="http://schemas.microsoft.com/office/spreadsheetml/2009/9/main" objectType="Drop" dropLines="5" dropStyle="combo" dx="22" fmlaLink="dropdowns!$C$88" fmlaRange="dropdowns!$C$83:$C$87" noThreeD="1" sel="1" val="0"/>
</file>

<file path=xl/ctrlProps/ctrlProp12.xml><?xml version="1.0" encoding="utf-8"?>
<formControlPr xmlns="http://schemas.microsoft.com/office/spreadsheetml/2009/9/main" objectType="Drop" dropLines="6" dropStyle="combo" dx="22" fmlaLink="dropdowns!$C$121" fmlaRange="dropdowns!$C$115:$C$120" noThreeD="1" sel="1" val="0"/>
</file>

<file path=xl/ctrlProps/ctrlProp13.xml><?xml version="1.0" encoding="utf-8"?>
<formControlPr xmlns="http://schemas.microsoft.com/office/spreadsheetml/2009/9/main" objectType="Drop" dropLines="4" dropStyle="combo" dx="22" fmlaLink="dropdowns!$C$139" fmlaRange="dropdowns!$C$135:$C$138" noThreeD="1" sel="1" val="0"/>
</file>

<file path=xl/ctrlProps/ctrlProp14.xml><?xml version="1.0" encoding="utf-8"?>
<formControlPr xmlns="http://schemas.microsoft.com/office/spreadsheetml/2009/9/main" objectType="Drop" dropLines="5" dropStyle="combo" dx="22" fmlaLink="dropdowns!$C$149" fmlaRange="dropdowns!$C$144:$C$148" noThreeD="1" sel="1" val="0"/>
</file>

<file path=xl/ctrlProps/ctrlProp15.xml><?xml version="1.0" encoding="utf-8"?>
<formControlPr xmlns="http://schemas.microsoft.com/office/spreadsheetml/2009/9/main" objectType="Drop" dropLines="9" dropStyle="combo" dx="22" fmlaLink="dropdowns!$C$171" fmlaRange="dropdowns!$C$162:$C$170" noThreeD="1" sel="1" val="0"/>
</file>

<file path=xl/ctrlProps/ctrlProp16.xml><?xml version="1.0" encoding="utf-8"?>
<formControlPr xmlns="http://schemas.microsoft.com/office/spreadsheetml/2009/9/main" objectType="Drop" dropLines="4" dropStyle="combo" dx="22" fmlaLink="dropdowns!$C$158" fmlaRange="dropdowns!$C$154:$C$157" noThreeD="1" sel="1" val="0"/>
</file>

<file path=xl/ctrlProps/ctrlProp17.xml><?xml version="1.0" encoding="utf-8"?>
<formControlPr xmlns="http://schemas.microsoft.com/office/spreadsheetml/2009/9/main" objectType="Drop" dropLines="4" dropStyle="combo" dx="22" fmlaLink="dropdowns!$C$180" fmlaRange="dropdowns!$C$176:$C$179" noThreeD="1" sel="1" val="0"/>
</file>

<file path=xl/ctrlProps/ctrlProp18.xml><?xml version="1.0" encoding="utf-8"?>
<formControlPr xmlns="http://schemas.microsoft.com/office/spreadsheetml/2009/9/main" objectType="CheckBox" fmlaLink="dropdowns!$B$185" lockText="1" noThreeD="1"/>
</file>

<file path=xl/ctrlProps/ctrlProp19.xml><?xml version="1.0" encoding="utf-8"?>
<formControlPr xmlns="http://schemas.microsoft.com/office/spreadsheetml/2009/9/main" objectType="CheckBox" fmlaLink="dropdowns!$B$186" lockText="1" noThreeD="1"/>
</file>

<file path=xl/ctrlProps/ctrlProp2.xml><?xml version="1.0" encoding="utf-8"?>
<formControlPr xmlns="http://schemas.microsoft.com/office/spreadsheetml/2009/9/main" objectType="Drop" dropLines="3" dropStyle="combo" dx="22" fmlaLink="dropdowns!$C$23" fmlaRange="dropdowns!$C$19:$C$21" noThreeD="1" sel="1" val="0"/>
</file>

<file path=xl/ctrlProps/ctrlProp20.xml><?xml version="1.0" encoding="utf-8"?>
<formControlPr xmlns="http://schemas.microsoft.com/office/spreadsheetml/2009/9/main" objectType="CheckBox" fmlaLink="dropdowns!$B$187" lockText="1" noThreeD="1"/>
</file>

<file path=xl/ctrlProps/ctrlProp21.xml><?xml version="1.0" encoding="utf-8"?>
<formControlPr xmlns="http://schemas.microsoft.com/office/spreadsheetml/2009/9/main" objectType="CheckBox" fmlaLink="dropdowns!$B$188" lockText="1" noThreeD="1"/>
</file>

<file path=xl/ctrlProps/ctrlProp22.xml><?xml version="1.0" encoding="utf-8"?>
<formControlPr xmlns="http://schemas.microsoft.com/office/spreadsheetml/2009/9/main" objectType="CheckBox" fmlaLink="dropdowns!$B$189" lockText="1" noThreeD="1"/>
</file>

<file path=xl/ctrlProps/ctrlProp23.xml><?xml version="1.0" encoding="utf-8"?>
<formControlPr xmlns="http://schemas.microsoft.com/office/spreadsheetml/2009/9/main" objectType="CheckBox" fmlaLink="dropdowns!$B$190" lockText="1" noThreeD="1"/>
</file>

<file path=xl/ctrlProps/ctrlProp24.xml><?xml version="1.0" encoding="utf-8"?>
<formControlPr xmlns="http://schemas.microsoft.com/office/spreadsheetml/2009/9/main" objectType="CheckBox" fmlaLink="dropdowns!$B$191" lockText="1" noThreeD="1"/>
</file>

<file path=xl/ctrlProps/ctrlProp25.xml><?xml version="1.0" encoding="utf-8"?>
<formControlPr xmlns="http://schemas.microsoft.com/office/spreadsheetml/2009/9/main" objectType="CheckBox" fmlaLink="dropdowns!$B$192" lockText="1" noThreeD="1"/>
</file>

<file path=xl/ctrlProps/ctrlProp26.xml><?xml version="1.0" encoding="utf-8"?>
<formControlPr xmlns="http://schemas.microsoft.com/office/spreadsheetml/2009/9/main" objectType="CheckBox" fmlaLink="dropdowns!$B$193" lockText="1" noThreeD="1"/>
</file>

<file path=xl/ctrlProps/ctrlProp27.xml><?xml version="1.0" encoding="utf-8"?>
<formControlPr xmlns="http://schemas.microsoft.com/office/spreadsheetml/2009/9/main" objectType="CheckBox" fmlaLink="dropdowns!$B$194" lockText="1" noThreeD="1"/>
</file>

<file path=xl/ctrlProps/ctrlProp28.xml><?xml version="1.0" encoding="utf-8"?>
<formControlPr xmlns="http://schemas.microsoft.com/office/spreadsheetml/2009/9/main" objectType="CheckBox" fmlaLink="dropdowns!$B$207" lockText="1" noThreeD="1"/>
</file>

<file path=xl/ctrlProps/ctrlProp29.xml><?xml version="1.0" encoding="utf-8"?>
<formControlPr xmlns="http://schemas.microsoft.com/office/spreadsheetml/2009/9/main" objectType="CheckBox" fmlaLink="dropdowns!$B$201" lockText="1" noThreeD="1"/>
</file>

<file path=xl/ctrlProps/ctrlProp3.xml><?xml version="1.0" encoding="utf-8"?>
<formControlPr xmlns="http://schemas.microsoft.com/office/spreadsheetml/2009/9/main" objectType="Drop" dropLines="3" dropStyle="combo" dx="22" fmlaLink="dropdowns!$C$30" fmlaRange="dropdowns!$C$27:$C$29" noThreeD="1" sel="1" val="0"/>
</file>

<file path=xl/ctrlProps/ctrlProp30.xml><?xml version="1.0" encoding="utf-8"?>
<formControlPr xmlns="http://schemas.microsoft.com/office/spreadsheetml/2009/9/main" objectType="CheckBox" fmlaLink="dropdowns!$B$202" lockText="1" noThreeD="1"/>
</file>

<file path=xl/ctrlProps/ctrlProp31.xml><?xml version="1.0" encoding="utf-8"?>
<formControlPr xmlns="http://schemas.microsoft.com/office/spreadsheetml/2009/9/main" objectType="CheckBox" fmlaLink="dropdowns!$B$213" lockText="1" noThreeD="1"/>
</file>

<file path=xl/ctrlProps/ctrlProp32.xml><?xml version="1.0" encoding="utf-8"?>
<formControlPr xmlns="http://schemas.microsoft.com/office/spreadsheetml/2009/9/main" objectType="CheckBox" fmlaLink="dropdowns!$B$214" lockText="1" noThreeD="1"/>
</file>

<file path=xl/ctrlProps/ctrlProp33.xml><?xml version="1.0" encoding="utf-8"?>
<formControlPr xmlns="http://schemas.microsoft.com/office/spreadsheetml/2009/9/main" objectType="CheckBox" fmlaLink="dropdowns!$B$215" lockText="1" noThreeD="1"/>
</file>

<file path=xl/ctrlProps/ctrlProp34.xml><?xml version="1.0" encoding="utf-8"?>
<formControlPr xmlns="http://schemas.microsoft.com/office/spreadsheetml/2009/9/main" objectType="CheckBox" fmlaLink="dropdowns!$B$199" lockText="1" noThreeD="1"/>
</file>

<file path=xl/ctrlProps/ctrlProp35.xml><?xml version="1.0" encoding="utf-8"?>
<formControlPr xmlns="http://schemas.microsoft.com/office/spreadsheetml/2009/9/main" objectType="CheckBox" fmlaLink="dropdowns!$B$212" lockText="1" noThreeD="1"/>
</file>

<file path=xl/ctrlProps/ctrlProp36.xml><?xml version="1.0" encoding="utf-8"?>
<formControlPr xmlns="http://schemas.microsoft.com/office/spreadsheetml/2009/9/main" objectType="CheckBox" fmlaLink="dropdowns!$B$216" lockText="1" noThreeD="1"/>
</file>

<file path=xl/ctrlProps/ctrlProp37.xml><?xml version="1.0" encoding="utf-8"?>
<formControlPr xmlns="http://schemas.microsoft.com/office/spreadsheetml/2009/9/main" objectType="CheckBox" fmlaLink="dropdowns!$B$217" lockText="1" noThreeD="1"/>
</file>

<file path=xl/ctrlProps/ctrlProp38.xml><?xml version="1.0" encoding="utf-8"?>
<formControlPr xmlns="http://schemas.microsoft.com/office/spreadsheetml/2009/9/main" objectType="CheckBox" fmlaLink="dropdowns!$B$218" lockText="1" noThreeD="1"/>
</file>

<file path=xl/ctrlProps/ctrlProp39.xml><?xml version="1.0" encoding="utf-8"?>
<formControlPr xmlns="http://schemas.microsoft.com/office/spreadsheetml/2009/9/main" objectType="CheckBox" fmlaLink="dropdowns!$B$219" lockText="1" noThreeD="1"/>
</file>

<file path=xl/ctrlProps/ctrlProp4.xml><?xml version="1.0" encoding="utf-8"?>
<formControlPr xmlns="http://schemas.microsoft.com/office/spreadsheetml/2009/9/main" objectType="Drop" dropLines="7" dropStyle="combo" dx="22" fmlaLink="dropdowns!$C$38" fmlaRange="dropdowns!$C$35:$C$37" noThreeD="1" sel="1" val="0"/>
</file>

<file path=xl/ctrlProps/ctrlProp40.xml><?xml version="1.0" encoding="utf-8"?>
<formControlPr xmlns="http://schemas.microsoft.com/office/spreadsheetml/2009/9/main" objectType="CheckBox" fmlaLink="dropdowns!$B$220" lockText="1" noThreeD="1"/>
</file>

<file path=xl/ctrlProps/ctrlProp41.xml><?xml version="1.0" encoding="utf-8"?>
<formControlPr xmlns="http://schemas.microsoft.com/office/spreadsheetml/2009/9/main" objectType="CheckBox" fmlaLink="dropdowns!$B$221" lockText="1" noThreeD="1"/>
</file>

<file path=xl/ctrlProps/ctrlProp42.xml><?xml version="1.0" encoding="utf-8"?>
<formControlPr xmlns="http://schemas.microsoft.com/office/spreadsheetml/2009/9/main" objectType="CheckBox" fmlaLink="dropdowns!$B$222" lockText="1" noThreeD="1"/>
</file>

<file path=xl/ctrlProps/ctrlProp43.xml><?xml version="1.0" encoding="utf-8"?>
<formControlPr xmlns="http://schemas.microsoft.com/office/spreadsheetml/2009/9/main" objectType="CheckBox" fmlaLink="dropdowns!$B$223" lockText="1" noThreeD="1"/>
</file>

<file path=xl/ctrlProps/ctrlProp44.xml><?xml version="1.0" encoding="utf-8"?>
<formControlPr xmlns="http://schemas.microsoft.com/office/spreadsheetml/2009/9/main" objectType="CheckBox" fmlaLink="dropdowns!$B$200" lockText="1" noThreeD="1"/>
</file>

<file path=xl/ctrlProps/ctrlProp45.xml><?xml version="1.0" encoding="utf-8"?>
<formControlPr xmlns="http://schemas.microsoft.com/office/spreadsheetml/2009/9/main" objectType="CheckBox" fmlaLink="dropdowns!$B$203" lockText="1" noThreeD="1"/>
</file>

<file path=xl/ctrlProps/ctrlProp46.xml><?xml version="1.0" encoding="utf-8"?>
<formControlPr xmlns="http://schemas.microsoft.com/office/spreadsheetml/2009/9/main" objectType="CheckBox" fmlaLink="dropdowns!$B$204" lockText="1" noThreeD="1"/>
</file>

<file path=xl/ctrlProps/ctrlProp47.xml><?xml version="1.0" encoding="utf-8"?>
<formControlPr xmlns="http://schemas.microsoft.com/office/spreadsheetml/2009/9/main" objectType="CheckBox" fmlaLink="dropdowns!$B$206" lockText="1" noThreeD="1"/>
</file>

<file path=xl/ctrlProps/ctrlProp48.xml><?xml version="1.0" encoding="utf-8"?>
<formControlPr xmlns="http://schemas.microsoft.com/office/spreadsheetml/2009/9/main" objectType="CheckBox" fmlaLink="dropdowns!$B$209" lockText="1" noThreeD="1"/>
</file>

<file path=xl/ctrlProps/ctrlProp49.xml><?xml version="1.0" encoding="utf-8"?>
<formControlPr xmlns="http://schemas.microsoft.com/office/spreadsheetml/2009/9/main" objectType="CheckBox" fmlaLink="dropdowns!$B$211" lockText="1" noThreeD="1"/>
</file>

<file path=xl/ctrlProps/ctrlProp5.xml><?xml version="1.0" encoding="utf-8"?>
<formControlPr xmlns="http://schemas.microsoft.com/office/spreadsheetml/2009/9/main" objectType="Drop" dropLines="5" dropStyle="combo" dx="22" fmlaLink="dropdowns!$C$56" fmlaRange="dropdowns!$C$51:$C$55" noThreeD="1" sel="1" val="0"/>
</file>

<file path=xl/ctrlProps/ctrlProp50.xml><?xml version="1.0" encoding="utf-8"?>
<formControlPr xmlns="http://schemas.microsoft.com/office/spreadsheetml/2009/9/main" objectType="CheckBox" fmlaLink="dropdowns!$B$210" lockText="1" noThreeD="1"/>
</file>

<file path=xl/ctrlProps/ctrlProp51.xml><?xml version="1.0" encoding="utf-8"?>
<formControlPr xmlns="http://schemas.microsoft.com/office/spreadsheetml/2009/9/main" objectType="CheckBox" fmlaLink="dropdowns!$B$208" lockText="1" noThreeD="1"/>
</file>

<file path=xl/ctrlProps/ctrlProp52.xml><?xml version="1.0" encoding="utf-8"?>
<formControlPr xmlns="http://schemas.microsoft.com/office/spreadsheetml/2009/9/main" objectType="CheckBox" fmlaLink="dropdowns!$B$205" lockText="1" noThreeD="1"/>
</file>

<file path=xl/ctrlProps/ctrlProp53.xml><?xml version="1.0" encoding="utf-8"?>
<formControlPr xmlns="http://schemas.microsoft.com/office/spreadsheetml/2009/9/main" objectType="CheckBox" fmlaLink="dropdowns!$B$228" lockText="1" noThreeD="1"/>
</file>

<file path=xl/ctrlProps/ctrlProp54.xml><?xml version="1.0" encoding="utf-8"?>
<formControlPr xmlns="http://schemas.microsoft.com/office/spreadsheetml/2009/9/main" objectType="CheckBox" fmlaLink="dropdowns!$B$229" lockText="1" noThreeD="1"/>
</file>

<file path=xl/ctrlProps/ctrlProp55.xml><?xml version="1.0" encoding="utf-8"?>
<formControlPr xmlns="http://schemas.microsoft.com/office/spreadsheetml/2009/9/main" objectType="CheckBox" fmlaLink="dropdowns!$B$230" lockText="1" noThreeD="1"/>
</file>

<file path=xl/ctrlProps/ctrlProp56.xml><?xml version="1.0" encoding="utf-8"?>
<formControlPr xmlns="http://schemas.microsoft.com/office/spreadsheetml/2009/9/main" objectType="CheckBox" fmlaLink="dropdowns!$B$231" lockText="1" noThreeD="1"/>
</file>

<file path=xl/ctrlProps/ctrlProp57.xml><?xml version="1.0" encoding="utf-8"?>
<formControlPr xmlns="http://schemas.microsoft.com/office/spreadsheetml/2009/9/main" objectType="CheckBox" fmlaLink="dropdowns!$B$238" lockText="1" noThreeD="1"/>
</file>

<file path=xl/ctrlProps/ctrlProp58.xml><?xml version="1.0" encoding="utf-8"?>
<formControlPr xmlns="http://schemas.microsoft.com/office/spreadsheetml/2009/9/main" objectType="CheckBox" fmlaLink="dropdowns!$B$237" lockText="1" noThreeD="1"/>
</file>

<file path=xl/ctrlProps/ctrlProp59.xml><?xml version="1.0" encoding="utf-8"?>
<formControlPr xmlns="http://schemas.microsoft.com/office/spreadsheetml/2009/9/main" objectType="CheckBox" fmlaLink="dropdowns!$B$236" lockText="1" noThreeD="1"/>
</file>

<file path=xl/ctrlProps/ctrlProp6.xml><?xml version="1.0" encoding="utf-8"?>
<formControlPr xmlns="http://schemas.microsoft.com/office/spreadsheetml/2009/9/main" objectType="Drop" dropLines="4" dropStyle="combo" dx="22" fmlaLink="dropdowns!$C$65" fmlaRange="dropdowns!$C$61:$C$64" noThreeD="1" sel="1" val="0"/>
</file>

<file path=xl/ctrlProps/ctrlProp60.xml><?xml version="1.0" encoding="utf-8"?>
<formControlPr xmlns="http://schemas.microsoft.com/office/spreadsheetml/2009/9/main" objectType="CheckBox" fmlaLink="dropdowns!$B$234" lockText="1" noThreeD="1"/>
</file>

<file path=xl/ctrlProps/ctrlProp61.xml><?xml version="1.0" encoding="utf-8"?>
<formControlPr xmlns="http://schemas.microsoft.com/office/spreadsheetml/2009/9/main" objectType="CheckBox" fmlaLink="dropdowns!$B$239" lockText="1" noThreeD="1"/>
</file>

<file path=xl/ctrlProps/ctrlProp62.xml><?xml version="1.0" encoding="utf-8"?>
<formControlPr xmlns="http://schemas.microsoft.com/office/spreadsheetml/2009/9/main" objectType="CheckBox" fmlaLink="dropdowns!$B$240" lockText="1" noThreeD="1"/>
</file>

<file path=xl/ctrlProps/ctrlProp63.xml><?xml version="1.0" encoding="utf-8"?>
<formControlPr xmlns="http://schemas.microsoft.com/office/spreadsheetml/2009/9/main" objectType="CheckBox" fmlaLink="dropdowns!$B$233" lockText="1" noThreeD="1"/>
</file>

<file path=xl/ctrlProps/ctrlProp64.xml><?xml version="1.0" encoding="utf-8"?>
<formControlPr xmlns="http://schemas.microsoft.com/office/spreadsheetml/2009/9/main" objectType="CheckBox" fmlaLink="dropdowns!$B$235" lockText="1" noThreeD="1"/>
</file>

<file path=xl/ctrlProps/ctrlProp65.xml><?xml version="1.0" encoding="utf-8"?>
<formControlPr xmlns="http://schemas.microsoft.com/office/spreadsheetml/2009/9/main" objectType="Drop" dropLines="5" dropStyle="combo" dx="22" fmlaLink="dropdowns!$C$251" fmlaRange="dropdowns!$C$246:$C$250" noThreeD="1" sel="1" val="0"/>
</file>

<file path=xl/ctrlProps/ctrlProp66.xml><?xml version="1.0" encoding="utf-8"?>
<formControlPr xmlns="http://schemas.microsoft.com/office/spreadsheetml/2009/9/main" objectType="Drop" dropLines="5" dropStyle="combo" dx="22" fmlaLink="dropdowns!$C$261" fmlaRange="dropdowns!$C$256:$C$260" noThreeD="1" sel="1" val="0"/>
</file>

<file path=xl/ctrlProps/ctrlProp67.xml><?xml version="1.0" encoding="utf-8"?>
<formControlPr xmlns="http://schemas.microsoft.com/office/spreadsheetml/2009/9/main" objectType="Drop" dropLines="5" dropStyle="combo" dx="22" fmlaLink="dropdowns!$C$271" fmlaRange="dropdowns!$C$266:$C$270" noThreeD="1" sel="1" val="0"/>
</file>

<file path=xl/ctrlProps/ctrlProp68.xml><?xml version="1.0" encoding="utf-8"?>
<formControlPr xmlns="http://schemas.microsoft.com/office/spreadsheetml/2009/9/main" objectType="Drop" dropLines="3" dropStyle="combo" dx="22" fmlaLink="dropdowns!$C$298" fmlaRange="dropdowns!$C$295:$C$297" noThreeD="1" sel="1" val="0"/>
</file>

<file path=xl/ctrlProps/ctrlProp69.xml><?xml version="1.0" encoding="utf-8"?>
<formControlPr xmlns="http://schemas.microsoft.com/office/spreadsheetml/2009/9/main" objectType="Drop" dropLines="3" dropStyle="combo" dx="22" fmlaLink="dropdowns!$C$306" fmlaRange="dropdowns!$C$303:$C$305" noThreeD="1" sel="1" val="0"/>
</file>

<file path=xl/ctrlProps/ctrlProp7.xml><?xml version="1.0" encoding="utf-8"?>
<formControlPr xmlns="http://schemas.microsoft.com/office/spreadsheetml/2009/9/main" objectType="Drop" dropLines="9" dropStyle="combo" dx="22" fmlaLink="dropdowns!$C$78" fmlaRange="dropdowns!$C$70:$C$77" noThreeD="1" sel="1" val="0"/>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Drop" dropLines="5" dropStyle="combo" dx="22" fmlaLink="dropdowns!$C$341" fmlaRange="dropdowns!$C$336:$C$340" noThreeD="1" sel="1" val="0"/>
</file>

<file path=xl/ctrlProps/ctrlProp75.xml><?xml version="1.0" encoding="utf-8"?>
<formControlPr xmlns="http://schemas.microsoft.com/office/spreadsheetml/2009/9/main" objectType="Drop" dropLines="4" dropStyle="combo" dx="22" fmlaLink="dropdowns!$C$350" fmlaRange="dropdowns!$C$346:$C$349" noThreeD="1" sel="1" val="0"/>
</file>

<file path=xl/ctrlProps/ctrlProp76.xml><?xml version="1.0" encoding="utf-8"?>
<formControlPr xmlns="http://schemas.microsoft.com/office/spreadsheetml/2009/9/main" objectType="Drop" dropLines="4" dropStyle="combo" dx="22" fmlaLink="dropdowns!$C$359" fmlaRange="dropdowns!$C$355:$C$358" noThreeD="1" sel="1" val="0"/>
</file>

<file path=xl/ctrlProps/ctrlProp77.xml><?xml version="1.0" encoding="utf-8"?>
<formControlPr xmlns="http://schemas.microsoft.com/office/spreadsheetml/2009/9/main" objectType="Drop" dropLines="3" dropStyle="combo" dx="22" fmlaLink="dropdowns!$C$367" fmlaRange="dropdowns!$C$364:$C$366" noThreeD="1" sel="1" val="0"/>
</file>

<file path=xl/ctrlProps/ctrlProp78.xml><?xml version="1.0" encoding="utf-8"?>
<formControlPr xmlns="http://schemas.microsoft.com/office/spreadsheetml/2009/9/main" objectType="Drop" dropLines="4" dropStyle="combo" dx="22" fmlaLink="dropdowns!$C$376" fmlaRange="dropdowns!$C$372:$C$375" noThreeD="1" sel="1" val="0"/>
</file>

<file path=xl/ctrlProps/ctrlProp79.xml><?xml version="1.0" encoding="utf-8"?>
<formControlPr xmlns="http://schemas.microsoft.com/office/spreadsheetml/2009/9/main" objectType="Drop" dropLines="3" dropStyle="combo" dx="22" fmlaLink="dropdowns!$C$383" fmlaRange="dropdowns!$C$380:$C$382" noThreeD="1" sel="1" val="0"/>
</file>

<file path=xl/ctrlProps/ctrlProp8.xml><?xml version="1.0" encoding="utf-8"?>
<formControlPr xmlns="http://schemas.microsoft.com/office/spreadsheetml/2009/9/main" objectType="Drop" dropLines="9" dropStyle="combo" dx="22" fmlaLink="dropdowns!$C$110" fmlaRange="dropdowns!$C$101:$C$109" noThreeD="1" sel="1" val="0"/>
</file>

<file path=xl/ctrlProps/ctrlProp80.xml><?xml version="1.0" encoding="utf-8"?>
<formControlPr xmlns="http://schemas.microsoft.com/office/spreadsheetml/2009/9/main" objectType="Drop" dropLines="5" dropStyle="combo" dx="22" fmlaLink="dropdowns!$S$11" fmlaRange="dropdowns!$S$6:$S$10" noThreeD="1" sel="1" val="0"/>
</file>

<file path=xl/ctrlProps/ctrlProp81.xml><?xml version="1.0" encoding="utf-8"?>
<formControlPr xmlns="http://schemas.microsoft.com/office/spreadsheetml/2009/9/main" objectType="Drop" dropLines="5" dropStyle="combo" dx="22" fmlaLink="dropdowns!$S$22" fmlaRange="dropdowns!$S$17:$S$21" noThreeD="1" sel="1" val="0"/>
</file>

<file path=xl/ctrlProps/ctrlProp82.xml><?xml version="1.0" encoding="utf-8"?>
<formControlPr xmlns="http://schemas.microsoft.com/office/spreadsheetml/2009/9/main" objectType="CheckBox" fmlaLink="dropdowns!$R$28" lockText="1" noThreeD="1"/>
</file>

<file path=xl/ctrlProps/ctrlProp83.xml><?xml version="1.0" encoding="utf-8"?>
<formControlPr xmlns="http://schemas.microsoft.com/office/spreadsheetml/2009/9/main" objectType="CheckBox" fmlaLink="dropdowns!$R$29" lockText="1" noThreeD="1"/>
</file>

<file path=xl/ctrlProps/ctrlProp84.xml><?xml version="1.0" encoding="utf-8"?>
<formControlPr xmlns="http://schemas.microsoft.com/office/spreadsheetml/2009/9/main" objectType="CheckBox" fmlaLink="dropdowns!$R$30" lockText="1" noThreeD="1"/>
</file>

<file path=xl/ctrlProps/ctrlProp85.xml><?xml version="1.0" encoding="utf-8"?>
<formControlPr xmlns="http://schemas.microsoft.com/office/spreadsheetml/2009/9/main" objectType="CheckBox" fmlaLink="dropdowns!$R$31" lockText="1" noThreeD="1"/>
</file>

<file path=xl/ctrlProps/ctrlProp86.xml><?xml version="1.0" encoding="utf-8"?>
<formControlPr xmlns="http://schemas.microsoft.com/office/spreadsheetml/2009/9/main" objectType="CheckBox" fmlaLink="dropdowns!$R$32" lockText="1" noThreeD="1"/>
</file>

<file path=xl/ctrlProps/ctrlProp87.xml><?xml version="1.0" encoding="utf-8"?>
<formControlPr xmlns="http://schemas.microsoft.com/office/spreadsheetml/2009/9/main" objectType="CheckBox" fmlaLink="dropdowns!$R$33" lockText="1" noThreeD="1"/>
</file>

<file path=xl/ctrlProps/ctrlProp9.xml><?xml version="1.0" encoding="utf-8"?>
<formControlPr xmlns="http://schemas.microsoft.com/office/spreadsheetml/2009/9/main" objectType="Drop" dropLines="3" dropStyle="combo" dx="22" fmlaLink="dropdowns!$C$96" fmlaRange="dropdowns!$C$93:$C$95" noThreeD="1" sel="1" val="0"/>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10</xdr:row>
          <xdr:rowOff>28575</xdr:rowOff>
        </xdr:from>
        <xdr:to>
          <xdr:col>15</xdr:col>
          <xdr:colOff>0</xdr:colOff>
          <xdr:row>11</xdr:row>
          <xdr:rowOff>28575</xdr:rowOff>
        </xdr:to>
        <xdr:sp macro="" textlink="">
          <xdr:nvSpPr>
            <xdr:cNvPr id="1036" name="SponsorType_Dropbown"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36</xdr:row>
          <xdr:rowOff>28575</xdr:rowOff>
        </xdr:from>
        <xdr:to>
          <xdr:col>18</xdr:col>
          <xdr:colOff>171450</xdr:colOff>
          <xdr:row>37</xdr:row>
          <xdr:rowOff>0</xdr:rowOff>
        </xdr:to>
        <xdr:sp macro="" textlink="">
          <xdr:nvSpPr>
            <xdr:cNvPr id="1037" name="Drop Dow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41</xdr:row>
          <xdr:rowOff>38100</xdr:rowOff>
        </xdr:from>
        <xdr:to>
          <xdr:col>26</xdr:col>
          <xdr:colOff>180975</xdr:colOff>
          <xdr:row>41</xdr:row>
          <xdr:rowOff>171450</xdr:rowOff>
        </xdr:to>
        <xdr:sp macro="" textlink="">
          <xdr:nvSpPr>
            <xdr:cNvPr id="1038" name="Drop Dow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42</xdr:row>
          <xdr:rowOff>47625</xdr:rowOff>
        </xdr:from>
        <xdr:to>
          <xdr:col>28</xdr:col>
          <xdr:colOff>38100</xdr:colOff>
          <xdr:row>42</xdr:row>
          <xdr:rowOff>209550</xdr:rowOff>
        </xdr:to>
        <xdr:sp macro="" textlink="">
          <xdr:nvSpPr>
            <xdr:cNvPr id="1039" name="Drop Dow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47625</xdr:colOff>
          <xdr:row>4</xdr:row>
          <xdr:rowOff>76200</xdr:rowOff>
        </xdr:from>
        <xdr:to>
          <xdr:col>22</xdr:col>
          <xdr:colOff>209550</xdr:colOff>
          <xdr:row>4</xdr:row>
          <xdr:rowOff>257175</xdr:rowOff>
        </xdr:to>
        <xdr:sp macro="" textlink="">
          <xdr:nvSpPr>
            <xdr:cNvPr id="3096" name="Drop Down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21</xdr:row>
          <xdr:rowOff>38100</xdr:rowOff>
        </xdr:from>
        <xdr:to>
          <xdr:col>19</xdr:col>
          <xdr:colOff>219075</xdr:colOff>
          <xdr:row>21</xdr:row>
          <xdr:rowOff>190500</xdr:rowOff>
        </xdr:to>
        <xdr:sp macro="" textlink="">
          <xdr:nvSpPr>
            <xdr:cNvPr id="3097" name="Drop Down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22</xdr:row>
          <xdr:rowOff>19050</xdr:rowOff>
        </xdr:from>
        <xdr:to>
          <xdr:col>14</xdr:col>
          <xdr:colOff>190500</xdr:colOff>
          <xdr:row>22</xdr:row>
          <xdr:rowOff>171450</xdr:rowOff>
        </xdr:to>
        <xdr:sp macro="" textlink="">
          <xdr:nvSpPr>
            <xdr:cNvPr id="3098" name="Drop Down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22</xdr:row>
          <xdr:rowOff>19050</xdr:rowOff>
        </xdr:from>
        <xdr:to>
          <xdr:col>28</xdr:col>
          <xdr:colOff>190500</xdr:colOff>
          <xdr:row>22</xdr:row>
          <xdr:rowOff>171450</xdr:rowOff>
        </xdr:to>
        <xdr:sp macro="" textlink="">
          <xdr:nvSpPr>
            <xdr:cNvPr id="3099" name="Drop Down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23</xdr:row>
          <xdr:rowOff>9525</xdr:rowOff>
        </xdr:from>
        <xdr:to>
          <xdr:col>13</xdr:col>
          <xdr:colOff>152400</xdr:colOff>
          <xdr:row>23</xdr:row>
          <xdr:rowOff>152400</xdr:rowOff>
        </xdr:to>
        <xdr:sp macro="" textlink="">
          <xdr:nvSpPr>
            <xdr:cNvPr id="3100" name="Drop Down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23</xdr:row>
          <xdr:rowOff>0</xdr:rowOff>
        </xdr:from>
        <xdr:to>
          <xdr:col>27</xdr:col>
          <xdr:colOff>133350</xdr:colOff>
          <xdr:row>23</xdr:row>
          <xdr:rowOff>161925</xdr:rowOff>
        </xdr:to>
        <xdr:sp macro="" textlink="">
          <xdr:nvSpPr>
            <xdr:cNvPr id="3101" name="Drop Down 29"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xdr:row>
          <xdr:rowOff>19050</xdr:rowOff>
        </xdr:from>
        <xdr:to>
          <xdr:col>12</xdr:col>
          <xdr:colOff>9525</xdr:colOff>
          <xdr:row>27</xdr:row>
          <xdr:rowOff>28575</xdr:rowOff>
        </xdr:to>
        <xdr:sp macro="" textlink="">
          <xdr:nvSpPr>
            <xdr:cNvPr id="3102" name="Drop Down 30"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26</xdr:row>
          <xdr:rowOff>19050</xdr:rowOff>
        </xdr:from>
        <xdr:to>
          <xdr:col>26</xdr:col>
          <xdr:colOff>66675</xdr:colOff>
          <xdr:row>27</xdr:row>
          <xdr:rowOff>19050</xdr:rowOff>
        </xdr:to>
        <xdr:sp macro="" textlink="">
          <xdr:nvSpPr>
            <xdr:cNvPr id="3103" name="Drop Down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28</xdr:row>
          <xdr:rowOff>19050</xdr:rowOff>
        </xdr:from>
        <xdr:to>
          <xdr:col>17</xdr:col>
          <xdr:colOff>133350</xdr:colOff>
          <xdr:row>29</xdr:row>
          <xdr:rowOff>28575</xdr:rowOff>
        </xdr:to>
        <xdr:sp macro="" textlink="">
          <xdr:nvSpPr>
            <xdr:cNvPr id="3104" name="Drop Down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30</xdr:row>
          <xdr:rowOff>0</xdr:rowOff>
        </xdr:from>
        <xdr:to>
          <xdr:col>17</xdr:col>
          <xdr:colOff>104775</xdr:colOff>
          <xdr:row>31</xdr:row>
          <xdr:rowOff>9525</xdr:rowOff>
        </xdr:to>
        <xdr:sp macro="" textlink="">
          <xdr:nvSpPr>
            <xdr:cNvPr id="3105" name="Drop Down 33"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35</xdr:row>
          <xdr:rowOff>28575</xdr:rowOff>
        </xdr:from>
        <xdr:to>
          <xdr:col>14</xdr:col>
          <xdr:colOff>95250</xdr:colOff>
          <xdr:row>36</xdr:row>
          <xdr:rowOff>9525</xdr:rowOff>
        </xdr:to>
        <xdr:sp macro="" textlink="">
          <xdr:nvSpPr>
            <xdr:cNvPr id="3106" name="Drop Down 34"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35</xdr:row>
          <xdr:rowOff>19050</xdr:rowOff>
        </xdr:from>
        <xdr:to>
          <xdr:col>24</xdr:col>
          <xdr:colOff>152400</xdr:colOff>
          <xdr:row>36</xdr:row>
          <xdr:rowOff>38100</xdr:rowOff>
        </xdr:to>
        <xdr:sp macro="" textlink="">
          <xdr:nvSpPr>
            <xdr:cNvPr id="3107" name="Drop Down 35" hidden="1">
              <a:extLst>
                <a:ext uri="{63B3BB69-23CF-44E3-9099-C40C66FF867C}">
                  <a14:compatExt spid="_x0000_s3107"/>
                </a:ext>
                <a:ext uri="{FF2B5EF4-FFF2-40B4-BE49-F238E27FC236}">
                  <a16:creationId xmlns:a16="http://schemas.microsoft.com/office/drawing/2014/main" id="{00000000-0008-0000-0100-00002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37</xdr:row>
          <xdr:rowOff>19050</xdr:rowOff>
        </xdr:from>
        <xdr:to>
          <xdr:col>24</xdr:col>
          <xdr:colOff>180975</xdr:colOff>
          <xdr:row>38</xdr:row>
          <xdr:rowOff>28575</xdr:rowOff>
        </xdr:to>
        <xdr:sp macro="" textlink="">
          <xdr:nvSpPr>
            <xdr:cNvPr id="3108" name="Drop Down 36" hidden="1">
              <a:extLst>
                <a:ext uri="{63B3BB69-23CF-44E3-9099-C40C66FF867C}">
                  <a14:compatExt spid="_x0000_s3108"/>
                </a:ext>
                <a:ext uri="{FF2B5EF4-FFF2-40B4-BE49-F238E27FC236}">
                  <a16:creationId xmlns:a16="http://schemas.microsoft.com/office/drawing/2014/main" id="{00000000-0008-0000-0100-00002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7</xdr:row>
          <xdr:rowOff>0</xdr:rowOff>
        </xdr:from>
        <xdr:to>
          <xdr:col>1</xdr:col>
          <xdr:colOff>238125</xdr:colOff>
          <xdr:row>8</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xdr:row>
          <xdr:rowOff>0</xdr:rowOff>
        </xdr:from>
        <xdr:to>
          <xdr:col>1</xdr:col>
          <xdr:colOff>238125</xdr:colOff>
          <xdr:row>9</xdr:row>
          <xdr:rowOff>19050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2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xdr:row>
          <xdr:rowOff>0</xdr:rowOff>
        </xdr:from>
        <xdr:to>
          <xdr:col>1</xdr:col>
          <xdr:colOff>238125</xdr:colOff>
          <xdr:row>10</xdr:row>
          <xdr:rowOff>19050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2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xdr:row>
          <xdr:rowOff>0</xdr:rowOff>
        </xdr:from>
        <xdr:to>
          <xdr:col>1</xdr:col>
          <xdr:colOff>238125</xdr:colOff>
          <xdr:row>11</xdr:row>
          <xdr:rowOff>19050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2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xdr:row>
          <xdr:rowOff>0</xdr:rowOff>
        </xdr:from>
        <xdr:to>
          <xdr:col>1</xdr:col>
          <xdr:colOff>238125</xdr:colOff>
          <xdr:row>12</xdr:row>
          <xdr:rowOff>19050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2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12</xdr:row>
          <xdr:rowOff>0</xdr:rowOff>
        </xdr:from>
        <xdr:to>
          <xdr:col>1</xdr:col>
          <xdr:colOff>238125</xdr:colOff>
          <xdr:row>13</xdr:row>
          <xdr:rowOff>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2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13</xdr:row>
          <xdr:rowOff>0</xdr:rowOff>
        </xdr:from>
        <xdr:to>
          <xdr:col>1</xdr:col>
          <xdr:colOff>238125</xdr:colOff>
          <xdr:row>14</xdr:row>
          <xdr:rowOff>19050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2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xdr:row>
          <xdr:rowOff>0</xdr:rowOff>
        </xdr:from>
        <xdr:to>
          <xdr:col>1</xdr:col>
          <xdr:colOff>238125</xdr:colOff>
          <xdr:row>15</xdr:row>
          <xdr:rowOff>19050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2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15</xdr:row>
          <xdr:rowOff>0</xdr:rowOff>
        </xdr:from>
        <xdr:to>
          <xdr:col>1</xdr:col>
          <xdr:colOff>238125</xdr:colOff>
          <xdr:row>16</xdr:row>
          <xdr:rowOff>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2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17</xdr:row>
          <xdr:rowOff>0</xdr:rowOff>
        </xdr:from>
        <xdr:to>
          <xdr:col>1</xdr:col>
          <xdr:colOff>238125</xdr:colOff>
          <xdr:row>18</xdr:row>
          <xdr:rowOff>19050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2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30</xdr:row>
          <xdr:rowOff>0</xdr:rowOff>
        </xdr:from>
        <xdr:to>
          <xdr:col>1</xdr:col>
          <xdr:colOff>238125</xdr:colOff>
          <xdr:row>30</xdr:row>
          <xdr:rowOff>180975</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2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xdr:row>
          <xdr:rowOff>0</xdr:rowOff>
        </xdr:from>
        <xdr:to>
          <xdr:col>1</xdr:col>
          <xdr:colOff>238125</xdr:colOff>
          <xdr:row>25</xdr:row>
          <xdr:rowOff>19050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2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xdr:row>
          <xdr:rowOff>0</xdr:rowOff>
        </xdr:from>
        <xdr:to>
          <xdr:col>1</xdr:col>
          <xdr:colOff>238125</xdr:colOff>
          <xdr:row>26</xdr:row>
          <xdr:rowOff>19050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2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23</xdr:row>
          <xdr:rowOff>0</xdr:rowOff>
        </xdr:from>
        <xdr:to>
          <xdr:col>13</xdr:col>
          <xdr:colOff>238125</xdr:colOff>
          <xdr:row>24</xdr:row>
          <xdr:rowOff>19050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2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24</xdr:row>
          <xdr:rowOff>0</xdr:rowOff>
        </xdr:from>
        <xdr:to>
          <xdr:col>13</xdr:col>
          <xdr:colOff>238125</xdr:colOff>
          <xdr:row>25</xdr:row>
          <xdr:rowOff>19050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2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25</xdr:row>
          <xdr:rowOff>0</xdr:rowOff>
        </xdr:from>
        <xdr:to>
          <xdr:col>13</xdr:col>
          <xdr:colOff>238125</xdr:colOff>
          <xdr:row>26</xdr:row>
          <xdr:rowOff>19050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2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xdr:row>
          <xdr:rowOff>0</xdr:rowOff>
        </xdr:from>
        <xdr:to>
          <xdr:col>1</xdr:col>
          <xdr:colOff>238125</xdr:colOff>
          <xdr:row>23</xdr:row>
          <xdr:rowOff>19050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2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22</xdr:row>
          <xdr:rowOff>0</xdr:rowOff>
        </xdr:from>
        <xdr:to>
          <xdr:col>13</xdr:col>
          <xdr:colOff>238125</xdr:colOff>
          <xdr:row>23</xdr:row>
          <xdr:rowOff>19050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2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26</xdr:row>
          <xdr:rowOff>0</xdr:rowOff>
        </xdr:from>
        <xdr:to>
          <xdr:col>13</xdr:col>
          <xdr:colOff>238125</xdr:colOff>
          <xdr:row>27</xdr:row>
          <xdr:rowOff>19050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2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27</xdr:row>
          <xdr:rowOff>0</xdr:rowOff>
        </xdr:from>
        <xdr:to>
          <xdr:col>13</xdr:col>
          <xdr:colOff>238125</xdr:colOff>
          <xdr:row>28</xdr:row>
          <xdr:rowOff>19050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2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29</xdr:row>
          <xdr:rowOff>0</xdr:rowOff>
        </xdr:from>
        <xdr:to>
          <xdr:col>13</xdr:col>
          <xdr:colOff>238125</xdr:colOff>
          <xdr:row>30</xdr:row>
          <xdr:rowOff>19050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2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30</xdr:row>
          <xdr:rowOff>0</xdr:rowOff>
        </xdr:from>
        <xdr:to>
          <xdr:col>14</xdr:col>
          <xdr:colOff>238125</xdr:colOff>
          <xdr:row>30</xdr:row>
          <xdr:rowOff>180975</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2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31</xdr:row>
          <xdr:rowOff>0</xdr:rowOff>
        </xdr:from>
        <xdr:to>
          <xdr:col>14</xdr:col>
          <xdr:colOff>238125</xdr:colOff>
          <xdr:row>32</xdr:row>
          <xdr:rowOff>19050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2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32</xdr:row>
          <xdr:rowOff>0</xdr:rowOff>
        </xdr:from>
        <xdr:to>
          <xdr:col>14</xdr:col>
          <xdr:colOff>238125</xdr:colOff>
          <xdr:row>33</xdr:row>
          <xdr:rowOff>19050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2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33</xdr:row>
          <xdr:rowOff>0</xdr:rowOff>
        </xdr:from>
        <xdr:to>
          <xdr:col>14</xdr:col>
          <xdr:colOff>238125</xdr:colOff>
          <xdr:row>33</xdr:row>
          <xdr:rowOff>180975</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2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34</xdr:row>
          <xdr:rowOff>0</xdr:rowOff>
        </xdr:from>
        <xdr:to>
          <xdr:col>14</xdr:col>
          <xdr:colOff>238125</xdr:colOff>
          <xdr:row>35</xdr:row>
          <xdr:rowOff>19050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2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0</xdr:rowOff>
        </xdr:from>
        <xdr:to>
          <xdr:col>1</xdr:col>
          <xdr:colOff>238125</xdr:colOff>
          <xdr:row>24</xdr:row>
          <xdr:rowOff>19050</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2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xdr:row>
          <xdr:rowOff>0</xdr:rowOff>
        </xdr:from>
        <xdr:to>
          <xdr:col>1</xdr:col>
          <xdr:colOff>238125</xdr:colOff>
          <xdr:row>27</xdr:row>
          <xdr:rowOff>19050</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2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xdr:row>
          <xdr:rowOff>0</xdr:rowOff>
        </xdr:from>
        <xdr:to>
          <xdr:col>1</xdr:col>
          <xdr:colOff>238125</xdr:colOff>
          <xdr:row>28</xdr:row>
          <xdr:rowOff>19050</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2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29</xdr:row>
          <xdr:rowOff>0</xdr:rowOff>
        </xdr:from>
        <xdr:to>
          <xdr:col>1</xdr:col>
          <xdr:colOff>238125</xdr:colOff>
          <xdr:row>30</xdr:row>
          <xdr:rowOff>19050</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2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xdr:row>
          <xdr:rowOff>0</xdr:rowOff>
        </xdr:from>
        <xdr:to>
          <xdr:col>1</xdr:col>
          <xdr:colOff>238125</xdr:colOff>
          <xdr:row>33</xdr:row>
          <xdr:rowOff>180975</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2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36</xdr:row>
          <xdr:rowOff>0</xdr:rowOff>
        </xdr:from>
        <xdr:to>
          <xdr:col>1</xdr:col>
          <xdr:colOff>238125</xdr:colOff>
          <xdr:row>37</xdr:row>
          <xdr:rowOff>19050</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02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35</xdr:row>
          <xdr:rowOff>0</xdr:rowOff>
        </xdr:from>
        <xdr:to>
          <xdr:col>1</xdr:col>
          <xdr:colOff>238125</xdr:colOff>
          <xdr:row>36</xdr:row>
          <xdr:rowOff>19050</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id="{00000000-0008-0000-02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32</xdr:row>
          <xdr:rowOff>0</xdr:rowOff>
        </xdr:from>
        <xdr:to>
          <xdr:col>1</xdr:col>
          <xdr:colOff>238125</xdr:colOff>
          <xdr:row>33</xdr:row>
          <xdr:rowOff>19050</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2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28</xdr:row>
          <xdr:rowOff>0</xdr:rowOff>
        </xdr:from>
        <xdr:to>
          <xdr:col>1</xdr:col>
          <xdr:colOff>238125</xdr:colOff>
          <xdr:row>29</xdr:row>
          <xdr:rowOff>19050</xdr:rowOff>
        </xdr:to>
        <xdr:sp macro="" textlink="">
          <xdr:nvSpPr>
            <xdr:cNvPr id="5178" name="Check Box 58" hidden="1">
              <a:extLst>
                <a:ext uri="{63B3BB69-23CF-44E3-9099-C40C66FF867C}">
                  <a14:compatExt spid="_x0000_s5178"/>
                </a:ext>
                <a:ext uri="{FF2B5EF4-FFF2-40B4-BE49-F238E27FC236}">
                  <a16:creationId xmlns:a16="http://schemas.microsoft.com/office/drawing/2014/main" id="{00000000-0008-0000-02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6</xdr:row>
          <xdr:rowOff>0</xdr:rowOff>
        </xdr:from>
        <xdr:to>
          <xdr:col>1</xdr:col>
          <xdr:colOff>238125</xdr:colOff>
          <xdr:row>7</xdr:row>
          <xdr:rowOff>19050</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3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xdr:row>
          <xdr:rowOff>0</xdr:rowOff>
        </xdr:from>
        <xdr:to>
          <xdr:col>1</xdr:col>
          <xdr:colOff>238125</xdr:colOff>
          <xdr:row>8</xdr:row>
          <xdr:rowOff>19050</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3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xdr:row>
          <xdr:rowOff>0</xdr:rowOff>
        </xdr:from>
        <xdr:to>
          <xdr:col>1</xdr:col>
          <xdr:colOff>238125</xdr:colOff>
          <xdr:row>9</xdr:row>
          <xdr:rowOff>19050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3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xdr:row>
          <xdr:rowOff>0</xdr:rowOff>
        </xdr:from>
        <xdr:to>
          <xdr:col>1</xdr:col>
          <xdr:colOff>238125</xdr:colOff>
          <xdr:row>10</xdr:row>
          <xdr:rowOff>19050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3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xdr:row>
          <xdr:rowOff>0</xdr:rowOff>
        </xdr:from>
        <xdr:to>
          <xdr:col>8</xdr:col>
          <xdr:colOff>238125</xdr:colOff>
          <xdr:row>7</xdr:row>
          <xdr:rowOff>19050</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300-00001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xdr:row>
          <xdr:rowOff>0</xdr:rowOff>
        </xdr:from>
        <xdr:to>
          <xdr:col>8</xdr:col>
          <xdr:colOff>238125</xdr:colOff>
          <xdr:row>8</xdr:row>
          <xdr:rowOff>19050</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3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xdr:row>
          <xdr:rowOff>0</xdr:rowOff>
        </xdr:from>
        <xdr:to>
          <xdr:col>8</xdr:col>
          <xdr:colOff>238125</xdr:colOff>
          <xdr:row>9</xdr:row>
          <xdr:rowOff>19050</xdr:rowOff>
        </xdr:to>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03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9</xdr:row>
          <xdr:rowOff>0</xdr:rowOff>
        </xdr:from>
        <xdr:to>
          <xdr:col>8</xdr:col>
          <xdr:colOff>238125</xdr:colOff>
          <xdr:row>10</xdr:row>
          <xdr:rowOff>19050</xdr:rowOff>
        </xdr:to>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3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6</xdr:row>
          <xdr:rowOff>0</xdr:rowOff>
        </xdr:from>
        <xdr:to>
          <xdr:col>17</xdr:col>
          <xdr:colOff>238125</xdr:colOff>
          <xdr:row>7</xdr:row>
          <xdr:rowOff>19050</xdr:rowOff>
        </xdr:to>
        <xdr:sp macro="" textlink="">
          <xdr:nvSpPr>
            <xdr:cNvPr id="14362" name="Check Box 26" hidden="1">
              <a:extLst>
                <a:ext uri="{63B3BB69-23CF-44E3-9099-C40C66FF867C}">
                  <a14:compatExt spid="_x0000_s14362"/>
                </a:ext>
                <a:ext uri="{FF2B5EF4-FFF2-40B4-BE49-F238E27FC236}">
                  <a16:creationId xmlns:a16="http://schemas.microsoft.com/office/drawing/2014/main" id="{00000000-0008-0000-0300-00001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7</xdr:row>
          <xdr:rowOff>0</xdr:rowOff>
        </xdr:from>
        <xdr:to>
          <xdr:col>17</xdr:col>
          <xdr:colOff>238125</xdr:colOff>
          <xdr:row>8</xdr:row>
          <xdr:rowOff>19050</xdr:rowOff>
        </xdr:to>
        <xdr:sp macro="" textlink="">
          <xdr:nvSpPr>
            <xdr:cNvPr id="14363" name="Check Box 27" hidden="1">
              <a:extLst>
                <a:ext uri="{63B3BB69-23CF-44E3-9099-C40C66FF867C}">
                  <a14:compatExt spid="_x0000_s14363"/>
                </a:ext>
                <a:ext uri="{FF2B5EF4-FFF2-40B4-BE49-F238E27FC236}">
                  <a16:creationId xmlns:a16="http://schemas.microsoft.com/office/drawing/2014/main" id="{00000000-0008-0000-0300-00001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8</xdr:row>
          <xdr:rowOff>0</xdr:rowOff>
        </xdr:from>
        <xdr:to>
          <xdr:col>17</xdr:col>
          <xdr:colOff>238125</xdr:colOff>
          <xdr:row>9</xdr:row>
          <xdr:rowOff>19050</xdr:rowOff>
        </xdr:to>
        <xdr:sp macro="" textlink="">
          <xdr:nvSpPr>
            <xdr:cNvPr id="14364" name="Check Box 28" hidden="1">
              <a:extLst>
                <a:ext uri="{63B3BB69-23CF-44E3-9099-C40C66FF867C}">
                  <a14:compatExt spid="_x0000_s14364"/>
                </a:ext>
                <a:ext uri="{FF2B5EF4-FFF2-40B4-BE49-F238E27FC236}">
                  <a16:creationId xmlns:a16="http://schemas.microsoft.com/office/drawing/2014/main" id="{00000000-0008-0000-0300-00001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9</xdr:row>
          <xdr:rowOff>0</xdr:rowOff>
        </xdr:from>
        <xdr:to>
          <xdr:col>17</xdr:col>
          <xdr:colOff>238125</xdr:colOff>
          <xdr:row>10</xdr:row>
          <xdr:rowOff>19050</xdr:rowOff>
        </xdr:to>
        <xdr:sp macro="" textlink="">
          <xdr:nvSpPr>
            <xdr:cNvPr id="14365" name="Check Box 29" hidden="1">
              <a:extLst>
                <a:ext uri="{63B3BB69-23CF-44E3-9099-C40C66FF867C}">
                  <a14:compatExt spid="_x0000_s14365"/>
                </a:ext>
                <a:ext uri="{FF2B5EF4-FFF2-40B4-BE49-F238E27FC236}">
                  <a16:creationId xmlns:a16="http://schemas.microsoft.com/office/drawing/2014/main" id="{00000000-0008-0000-0300-00001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14</xdr:row>
          <xdr:rowOff>28575</xdr:rowOff>
        </xdr:from>
        <xdr:to>
          <xdr:col>20</xdr:col>
          <xdr:colOff>0</xdr:colOff>
          <xdr:row>14</xdr:row>
          <xdr:rowOff>209550</xdr:rowOff>
        </xdr:to>
        <xdr:sp macro="" textlink="">
          <xdr:nvSpPr>
            <xdr:cNvPr id="14366" name="Drop Down 30" hidden="1">
              <a:extLst>
                <a:ext uri="{63B3BB69-23CF-44E3-9099-C40C66FF867C}">
                  <a14:compatExt spid="_x0000_s14366"/>
                </a:ext>
                <a:ext uri="{FF2B5EF4-FFF2-40B4-BE49-F238E27FC236}">
                  <a16:creationId xmlns:a16="http://schemas.microsoft.com/office/drawing/2014/main" id="{00000000-0008-0000-0300-00001E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17</xdr:row>
          <xdr:rowOff>9525</xdr:rowOff>
        </xdr:from>
        <xdr:to>
          <xdr:col>18</xdr:col>
          <xdr:colOff>180975</xdr:colOff>
          <xdr:row>18</xdr:row>
          <xdr:rowOff>9525</xdr:rowOff>
        </xdr:to>
        <xdr:sp macro="" textlink="">
          <xdr:nvSpPr>
            <xdr:cNvPr id="14367" name="Drop Down 31" hidden="1">
              <a:extLst>
                <a:ext uri="{63B3BB69-23CF-44E3-9099-C40C66FF867C}">
                  <a14:compatExt spid="_x0000_s14367"/>
                </a:ext>
                <a:ext uri="{FF2B5EF4-FFF2-40B4-BE49-F238E27FC236}">
                  <a16:creationId xmlns:a16="http://schemas.microsoft.com/office/drawing/2014/main" id="{00000000-0008-0000-0300-00001F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18</xdr:row>
          <xdr:rowOff>38100</xdr:rowOff>
        </xdr:from>
        <xdr:to>
          <xdr:col>18</xdr:col>
          <xdr:colOff>180975</xdr:colOff>
          <xdr:row>19</xdr:row>
          <xdr:rowOff>0</xdr:rowOff>
        </xdr:to>
        <xdr:sp macro="" textlink="">
          <xdr:nvSpPr>
            <xdr:cNvPr id="14368" name="Drop Down 32" hidden="1">
              <a:extLst>
                <a:ext uri="{63B3BB69-23CF-44E3-9099-C40C66FF867C}">
                  <a14:compatExt spid="_x0000_s14368"/>
                </a:ext>
                <a:ext uri="{FF2B5EF4-FFF2-40B4-BE49-F238E27FC236}">
                  <a16:creationId xmlns:a16="http://schemas.microsoft.com/office/drawing/2014/main" id="{00000000-0008-0000-0300-000020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19050</xdr:colOff>
          <xdr:row>36</xdr:row>
          <xdr:rowOff>9525</xdr:rowOff>
        </xdr:from>
        <xdr:to>
          <xdr:col>18</xdr:col>
          <xdr:colOff>85725</xdr:colOff>
          <xdr:row>36</xdr:row>
          <xdr:rowOff>161925</xdr:rowOff>
        </xdr:to>
        <xdr:sp macro="" textlink="">
          <xdr:nvSpPr>
            <xdr:cNvPr id="15378" name="Drop Down 18" hidden="1">
              <a:extLst>
                <a:ext uri="{63B3BB69-23CF-44E3-9099-C40C66FF867C}">
                  <a14:compatExt spid="_x0000_s15378"/>
                </a:ext>
                <a:ext uri="{FF2B5EF4-FFF2-40B4-BE49-F238E27FC236}">
                  <a16:creationId xmlns:a16="http://schemas.microsoft.com/office/drawing/2014/main" id="{00000000-0008-0000-0400-000012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42</xdr:row>
          <xdr:rowOff>19050</xdr:rowOff>
        </xdr:from>
        <xdr:to>
          <xdr:col>24</xdr:col>
          <xdr:colOff>171450</xdr:colOff>
          <xdr:row>42</xdr:row>
          <xdr:rowOff>190500</xdr:rowOff>
        </xdr:to>
        <xdr:sp macro="" textlink="">
          <xdr:nvSpPr>
            <xdr:cNvPr id="15379" name="Drop Down 19" hidden="1">
              <a:extLst>
                <a:ext uri="{63B3BB69-23CF-44E3-9099-C40C66FF867C}">
                  <a14:compatExt spid="_x0000_s15379"/>
                </a:ext>
                <a:ext uri="{FF2B5EF4-FFF2-40B4-BE49-F238E27FC236}">
                  <a16:creationId xmlns:a16="http://schemas.microsoft.com/office/drawing/2014/main" id="{00000000-0008-0000-0400-000013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xdr:row>
          <xdr:rowOff>0</xdr:rowOff>
        </xdr:from>
        <xdr:to>
          <xdr:col>1</xdr:col>
          <xdr:colOff>238125</xdr:colOff>
          <xdr:row>6</xdr:row>
          <xdr:rowOff>19050</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4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xdr:row>
          <xdr:rowOff>0</xdr:rowOff>
        </xdr:from>
        <xdr:to>
          <xdr:col>1</xdr:col>
          <xdr:colOff>238125</xdr:colOff>
          <xdr:row>7</xdr:row>
          <xdr:rowOff>19050</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4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xdr:row>
          <xdr:rowOff>0</xdr:rowOff>
        </xdr:from>
        <xdr:to>
          <xdr:col>1</xdr:col>
          <xdr:colOff>238125</xdr:colOff>
          <xdr:row>8</xdr:row>
          <xdr:rowOff>19050</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4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xdr:row>
          <xdr:rowOff>0</xdr:rowOff>
        </xdr:from>
        <xdr:to>
          <xdr:col>1</xdr:col>
          <xdr:colOff>238125</xdr:colOff>
          <xdr:row>9</xdr:row>
          <xdr:rowOff>19050</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4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0</xdr:col>
      <xdr:colOff>123825</xdr:colOff>
      <xdr:row>4</xdr:row>
      <xdr:rowOff>28575</xdr:rowOff>
    </xdr:from>
    <xdr:ext cx="271780" cy="274320"/>
    <xdr:pic>
      <xdr:nvPicPr>
        <xdr:cNvPr id="4" name="Picture 3">
          <a:extLst>
            <a:ext uri="{FF2B5EF4-FFF2-40B4-BE49-F238E27FC236}">
              <a16:creationId xmlns:a16="http://schemas.microsoft.com/office/drawing/2014/main" id="{D369F741-5F56-4C77-83BE-D66756AD0D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752475"/>
          <a:ext cx="271780" cy="27432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25</xdr:col>
          <xdr:colOff>38100</xdr:colOff>
          <xdr:row>12</xdr:row>
          <xdr:rowOff>38100</xdr:rowOff>
        </xdr:from>
        <xdr:to>
          <xdr:col>28</xdr:col>
          <xdr:colOff>171450</xdr:colOff>
          <xdr:row>13</xdr:row>
          <xdr:rowOff>66675</xdr:rowOff>
        </xdr:to>
        <xdr:sp macro="" textlink="">
          <xdr:nvSpPr>
            <xdr:cNvPr id="16388" name="Drop Down 4" hidden="1">
              <a:extLst>
                <a:ext uri="{63B3BB69-23CF-44E3-9099-C40C66FF867C}">
                  <a14:compatExt spid="_x0000_s16388"/>
                </a:ext>
                <a:ext uri="{FF2B5EF4-FFF2-40B4-BE49-F238E27FC236}">
                  <a16:creationId xmlns:a16="http://schemas.microsoft.com/office/drawing/2014/main" id="{00000000-0008-0000-0500-000004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20</xdr:row>
          <xdr:rowOff>38100</xdr:rowOff>
        </xdr:from>
        <xdr:to>
          <xdr:col>28</xdr:col>
          <xdr:colOff>190500</xdr:colOff>
          <xdr:row>20</xdr:row>
          <xdr:rowOff>200025</xdr:rowOff>
        </xdr:to>
        <xdr:sp macro="" textlink="">
          <xdr:nvSpPr>
            <xdr:cNvPr id="16389" name="Drop Down 5" hidden="1">
              <a:extLst>
                <a:ext uri="{63B3BB69-23CF-44E3-9099-C40C66FF867C}">
                  <a14:compatExt spid="_x0000_s16389"/>
                </a:ext>
                <a:ext uri="{FF2B5EF4-FFF2-40B4-BE49-F238E27FC236}">
                  <a16:creationId xmlns:a16="http://schemas.microsoft.com/office/drawing/2014/main" id="{00000000-0008-0000-0500-000005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22</xdr:row>
          <xdr:rowOff>47625</xdr:rowOff>
        </xdr:from>
        <xdr:to>
          <xdr:col>28</xdr:col>
          <xdr:colOff>180975</xdr:colOff>
          <xdr:row>22</xdr:row>
          <xdr:rowOff>209550</xdr:rowOff>
        </xdr:to>
        <xdr:sp macro="" textlink="">
          <xdr:nvSpPr>
            <xdr:cNvPr id="16390" name="Drop Down 6" hidden="1">
              <a:extLst>
                <a:ext uri="{63B3BB69-23CF-44E3-9099-C40C66FF867C}">
                  <a14:compatExt spid="_x0000_s16390"/>
                </a:ext>
                <a:ext uri="{FF2B5EF4-FFF2-40B4-BE49-F238E27FC236}">
                  <a16:creationId xmlns:a16="http://schemas.microsoft.com/office/drawing/2014/main" id="{00000000-0008-0000-0500-000006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35</xdr:row>
          <xdr:rowOff>152400</xdr:rowOff>
        </xdr:from>
        <xdr:to>
          <xdr:col>28</xdr:col>
          <xdr:colOff>190500</xdr:colOff>
          <xdr:row>36</xdr:row>
          <xdr:rowOff>152400</xdr:rowOff>
        </xdr:to>
        <xdr:sp macro="" textlink="">
          <xdr:nvSpPr>
            <xdr:cNvPr id="16391" name="Drop Down 7" hidden="1">
              <a:extLst>
                <a:ext uri="{63B3BB69-23CF-44E3-9099-C40C66FF867C}">
                  <a14:compatExt spid="_x0000_s16391"/>
                </a:ext>
                <a:ext uri="{FF2B5EF4-FFF2-40B4-BE49-F238E27FC236}">
                  <a16:creationId xmlns:a16="http://schemas.microsoft.com/office/drawing/2014/main" id="{00000000-0008-0000-0500-000007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40</xdr:row>
          <xdr:rowOff>161925</xdr:rowOff>
        </xdr:from>
        <xdr:to>
          <xdr:col>28</xdr:col>
          <xdr:colOff>180975</xdr:colOff>
          <xdr:row>41</xdr:row>
          <xdr:rowOff>161925</xdr:rowOff>
        </xdr:to>
        <xdr:sp macro="" textlink="">
          <xdr:nvSpPr>
            <xdr:cNvPr id="16392" name="Drop Down 8" hidden="1">
              <a:extLst>
                <a:ext uri="{63B3BB69-23CF-44E3-9099-C40C66FF867C}">
                  <a14:compatExt spid="_x0000_s16392"/>
                </a:ext>
                <a:ext uri="{FF2B5EF4-FFF2-40B4-BE49-F238E27FC236}">
                  <a16:creationId xmlns:a16="http://schemas.microsoft.com/office/drawing/2014/main" id="{00000000-0008-0000-0500-000008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42</xdr:row>
          <xdr:rowOff>9525</xdr:rowOff>
        </xdr:from>
        <xdr:to>
          <xdr:col>28</xdr:col>
          <xdr:colOff>180975</xdr:colOff>
          <xdr:row>43</xdr:row>
          <xdr:rowOff>9525</xdr:rowOff>
        </xdr:to>
        <xdr:sp macro="" textlink="">
          <xdr:nvSpPr>
            <xdr:cNvPr id="16393" name="Drop Down 9" hidden="1">
              <a:extLst>
                <a:ext uri="{63B3BB69-23CF-44E3-9099-C40C66FF867C}">
                  <a14:compatExt spid="_x0000_s16393"/>
                </a:ext>
                <a:ext uri="{FF2B5EF4-FFF2-40B4-BE49-F238E27FC236}">
                  <a16:creationId xmlns:a16="http://schemas.microsoft.com/office/drawing/2014/main" id="{00000000-0008-0000-0500-000009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28575</xdr:colOff>
          <xdr:row>3</xdr:row>
          <xdr:rowOff>28575</xdr:rowOff>
        </xdr:from>
        <xdr:to>
          <xdr:col>28</xdr:col>
          <xdr:colOff>161925</xdr:colOff>
          <xdr:row>3</xdr:row>
          <xdr:rowOff>228600</xdr:rowOff>
        </xdr:to>
        <xdr:sp macro="" textlink="">
          <xdr:nvSpPr>
            <xdr:cNvPr id="6218" name="Drop Down 74" hidden="1">
              <a:extLst>
                <a:ext uri="{63B3BB69-23CF-44E3-9099-C40C66FF867C}">
                  <a14:compatExt spid="_x0000_s6218"/>
                </a:ext>
                <a:ext uri="{FF2B5EF4-FFF2-40B4-BE49-F238E27FC236}">
                  <a16:creationId xmlns:a16="http://schemas.microsoft.com/office/drawing/2014/main" id="{00000000-0008-0000-0700-00004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5</xdr:row>
          <xdr:rowOff>0</xdr:rowOff>
        </xdr:from>
        <xdr:to>
          <xdr:col>28</xdr:col>
          <xdr:colOff>171450</xdr:colOff>
          <xdr:row>5</xdr:row>
          <xdr:rowOff>200025</xdr:rowOff>
        </xdr:to>
        <xdr:sp macro="" textlink="">
          <xdr:nvSpPr>
            <xdr:cNvPr id="6219" name="Drop Down 75" hidden="1">
              <a:extLst>
                <a:ext uri="{63B3BB69-23CF-44E3-9099-C40C66FF867C}">
                  <a14:compatExt spid="_x0000_s6219"/>
                </a:ext>
                <a:ext uri="{FF2B5EF4-FFF2-40B4-BE49-F238E27FC236}">
                  <a16:creationId xmlns:a16="http://schemas.microsoft.com/office/drawing/2014/main" id="{00000000-0008-0000-0700-00004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10</xdr:row>
          <xdr:rowOff>9525</xdr:rowOff>
        </xdr:from>
        <xdr:to>
          <xdr:col>0</xdr:col>
          <xdr:colOff>238125</xdr:colOff>
          <xdr:row>11</xdr:row>
          <xdr:rowOff>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B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13</xdr:row>
          <xdr:rowOff>9525</xdr:rowOff>
        </xdr:from>
        <xdr:to>
          <xdr:col>0</xdr:col>
          <xdr:colOff>238125</xdr:colOff>
          <xdr:row>14</xdr:row>
          <xdr:rowOff>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B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16</xdr:row>
          <xdr:rowOff>9525</xdr:rowOff>
        </xdr:from>
        <xdr:to>
          <xdr:col>0</xdr:col>
          <xdr:colOff>238125</xdr:colOff>
          <xdr:row>17</xdr:row>
          <xdr:rowOff>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B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19</xdr:row>
          <xdr:rowOff>9525</xdr:rowOff>
        </xdr:from>
        <xdr:to>
          <xdr:col>0</xdr:col>
          <xdr:colOff>238125</xdr:colOff>
          <xdr:row>20</xdr:row>
          <xdr:rowOff>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B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22</xdr:row>
          <xdr:rowOff>9525</xdr:rowOff>
        </xdr:from>
        <xdr:to>
          <xdr:col>0</xdr:col>
          <xdr:colOff>238125</xdr:colOff>
          <xdr:row>23</xdr:row>
          <xdr:rowOff>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B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27</xdr:row>
          <xdr:rowOff>9525</xdr:rowOff>
        </xdr:from>
        <xdr:to>
          <xdr:col>0</xdr:col>
          <xdr:colOff>238125</xdr:colOff>
          <xdr:row>28</xdr:row>
          <xdr:rowOff>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B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Victor\Downloads\2025-ta-community-based-detailed-application-unlocked.xlsm" TargetMode="External"/><Relationship Id="rId1" Type="http://schemas.openxmlformats.org/officeDocument/2006/relationships/externalLinkPath" Target="file:///C:\Users\Victor\Downloads\2025-ta-community-based-detailed-application-unlocke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g1"/>
      <sheetName val="Pg2"/>
      <sheetName val="Pg3"/>
      <sheetName val="Pg4"/>
      <sheetName val="Pg5"/>
      <sheetName val="Pg6"/>
      <sheetName val="Budget1"/>
      <sheetName val="Budget2"/>
      <sheetName val="Budget3"/>
      <sheetName val="Budget4"/>
      <sheetName val="BudgetSummary"/>
      <sheetName val="SignaturePage"/>
      <sheetName val="dropdowns"/>
      <sheetName val="Extract_Fields"/>
    </sheetNames>
    <sheetDataSet>
      <sheetData sheetId="0"/>
      <sheetData sheetId="1"/>
      <sheetData sheetId="2">
        <row r="47">
          <cell r="E47"/>
          <cell r="J47"/>
          <cell r="O47"/>
          <cell r="S47"/>
        </row>
        <row r="49">
          <cell r="E49"/>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persons/person.xml><?xml version="1.0" encoding="utf-8"?>
<personList xmlns="http://schemas.microsoft.com/office/spreadsheetml/2018/threadedcomments" xmlns:x="http://schemas.openxmlformats.org/spreadsheetml/2006/main">
  <person displayName="Victor Mendieta" id="{03D2C139-4AB0-4EAD-A0CE-C5057A576FF9}" userId="S::vmendieta@cctxmpo.us::aec30f37-c93e-450b-a563-37ca039c827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232" dT="2026-04-30T19:13:30.13" personId="{03D2C139-4AB0-4EAD-A0CE-C5057A576FF9}" id="{CBA54B78-1298-4E2D-83EE-822A16F6D0D3}">
    <text>There is no checkbox for this.  Disregard this option.</text>
  </threadedComment>
  <threadedComment ref="A314" dT="2026-04-30T21:18:58.07" personId="{03D2C139-4AB0-4EAD-A0CE-C5057A576FF9}" id="{9B5D9D34-1741-430C-9255-2374C6359005}">
    <text>NOT USED.</text>
  </threadedComment>
  <threadedComment ref="A322" dT="2026-04-30T21:19:03.16" personId="{03D2C139-4AB0-4EAD-A0CE-C5057A576FF9}" id="{37C46164-148F-4C68-BD83-DA4B6624471D}">
    <text>NOT USED.</text>
  </threadedComment>
  <threadedComment ref="A330" dT="2026-04-30T21:19:07.85" personId="{03D2C139-4AB0-4EAD-A0CE-C5057A576FF9}" id="{0685FDC0-5B30-4899-8A96-723F05838D4E}">
    <text>NOT USED.</text>
  </threadedComment>
</ThreadedComments>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corpuschristi-mpo.org/07_gis/gis_ccmpo_boundary.pdf"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86.xml"/><Relationship Id="rId3" Type="http://schemas.openxmlformats.org/officeDocument/2006/relationships/vmlDrawing" Target="../drawings/vmlDrawing8.vml"/><Relationship Id="rId7" Type="http://schemas.openxmlformats.org/officeDocument/2006/relationships/ctrlProp" Target="../ctrlProps/ctrlProp85.xml"/><Relationship Id="rId2" Type="http://schemas.openxmlformats.org/officeDocument/2006/relationships/drawing" Target="../drawings/drawing8.xml"/><Relationship Id="rId1" Type="http://schemas.openxmlformats.org/officeDocument/2006/relationships/printerSettings" Target="../printerSettings/printerSettings12.bin"/><Relationship Id="rId6" Type="http://schemas.openxmlformats.org/officeDocument/2006/relationships/ctrlProp" Target="../ctrlProps/ctrlProp84.xml"/><Relationship Id="rId5" Type="http://schemas.openxmlformats.org/officeDocument/2006/relationships/ctrlProp" Target="../ctrlProps/ctrlProp83.xml"/><Relationship Id="rId4" Type="http://schemas.openxmlformats.org/officeDocument/2006/relationships/ctrlProp" Target="../ctrlProps/ctrlProp82.xml"/><Relationship Id="rId9" Type="http://schemas.openxmlformats.org/officeDocument/2006/relationships/ctrlProp" Target="../ctrlProps/ctrlProp87.xml"/></Relationship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3" Type="http://schemas.openxmlformats.org/officeDocument/2006/relationships/vmlDrawing" Target="../drawings/vmlDrawing2.vml"/><Relationship Id="rId7" Type="http://schemas.openxmlformats.org/officeDocument/2006/relationships/ctrlProp" Target="../ctrlProps/ctrlProp8.xml"/><Relationship Id="rId12" Type="http://schemas.openxmlformats.org/officeDocument/2006/relationships/ctrlProp" Target="../ctrlProps/ctrlProp13.xml"/><Relationship Id="rId2" Type="http://schemas.openxmlformats.org/officeDocument/2006/relationships/drawing" Target="../drawings/drawing2.xml"/><Relationship Id="rId16"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27.xml"/><Relationship Id="rId18" Type="http://schemas.openxmlformats.org/officeDocument/2006/relationships/ctrlProp" Target="../ctrlProps/ctrlProp32.xml"/><Relationship Id="rId26" Type="http://schemas.openxmlformats.org/officeDocument/2006/relationships/ctrlProp" Target="../ctrlProps/ctrlProp40.xml"/><Relationship Id="rId21" Type="http://schemas.openxmlformats.org/officeDocument/2006/relationships/ctrlProp" Target="../ctrlProps/ctrlProp35.xml"/><Relationship Id="rId34" Type="http://schemas.openxmlformats.org/officeDocument/2006/relationships/ctrlProp" Target="../ctrlProps/ctrlProp48.xml"/><Relationship Id="rId7" Type="http://schemas.openxmlformats.org/officeDocument/2006/relationships/ctrlProp" Target="../ctrlProps/ctrlProp21.xml"/><Relationship Id="rId12" Type="http://schemas.openxmlformats.org/officeDocument/2006/relationships/ctrlProp" Target="../ctrlProps/ctrlProp26.xml"/><Relationship Id="rId17" Type="http://schemas.openxmlformats.org/officeDocument/2006/relationships/ctrlProp" Target="../ctrlProps/ctrlProp31.xml"/><Relationship Id="rId25" Type="http://schemas.openxmlformats.org/officeDocument/2006/relationships/ctrlProp" Target="../ctrlProps/ctrlProp39.xml"/><Relationship Id="rId33" Type="http://schemas.openxmlformats.org/officeDocument/2006/relationships/ctrlProp" Target="../ctrlProps/ctrlProp47.xml"/><Relationship Id="rId38" Type="http://schemas.openxmlformats.org/officeDocument/2006/relationships/ctrlProp" Target="../ctrlProps/ctrlProp52.xml"/><Relationship Id="rId2" Type="http://schemas.openxmlformats.org/officeDocument/2006/relationships/drawing" Target="../drawings/drawing3.xml"/><Relationship Id="rId16" Type="http://schemas.openxmlformats.org/officeDocument/2006/relationships/ctrlProp" Target="../ctrlProps/ctrlProp30.xml"/><Relationship Id="rId20" Type="http://schemas.openxmlformats.org/officeDocument/2006/relationships/ctrlProp" Target="../ctrlProps/ctrlProp34.xml"/><Relationship Id="rId29" Type="http://schemas.openxmlformats.org/officeDocument/2006/relationships/ctrlProp" Target="../ctrlProps/ctrlProp43.xml"/><Relationship Id="rId1" Type="http://schemas.openxmlformats.org/officeDocument/2006/relationships/printerSettings" Target="../printerSettings/printerSettings3.bin"/><Relationship Id="rId6" Type="http://schemas.openxmlformats.org/officeDocument/2006/relationships/ctrlProp" Target="../ctrlProps/ctrlProp20.xml"/><Relationship Id="rId11" Type="http://schemas.openxmlformats.org/officeDocument/2006/relationships/ctrlProp" Target="../ctrlProps/ctrlProp25.xml"/><Relationship Id="rId24" Type="http://schemas.openxmlformats.org/officeDocument/2006/relationships/ctrlProp" Target="../ctrlProps/ctrlProp38.xml"/><Relationship Id="rId32" Type="http://schemas.openxmlformats.org/officeDocument/2006/relationships/ctrlProp" Target="../ctrlProps/ctrlProp46.xml"/><Relationship Id="rId37" Type="http://schemas.openxmlformats.org/officeDocument/2006/relationships/ctrlProp" Target="../ctrlProps/ctrlProp51.xml"/><Relationship Id="rId5" Type="http://schemas.openxmlformats.org/officeDocument/2006/relationships/ctrlProp" Target="../ctrlProps/ctrlProp19.xml"/><Relationship Id="rId15" Type="http://schemas.openxmlformats.org/officeDocument/2006/relationships/ctrlProp" Target="../ctrlProps/ctrlProp29.xml"/><Relationship Id="rId23" Type="http://schemas.openxmlformats.org/officeDocument/2006/relationships/ctrlProp" Target="../ctrlProps/ctrlProp37.xml"/><Relationship Id="rId28" Type="http://schemas.openxmlformats.org/officeDocument/2006/relationships/ctrlProp" Target="../ctrlProps/ctrlProp42.xml"/><Relationship Id="rId36" Type="http://schemas.openxmlformats.org/officeDocument/2006/relationships/ctrlProp" Target="../ctrlProps/ctrlProp50.xml"/><Relationship Id="rId10" Type="http://schemas.openxmlformats.org/officeDocument/2006/relationships/ctrlProp" Target="../ctrlProps/ctrlProp24.xml"/><Relationship Id="rId19" Type="http://schemas.openxmlformats.org/officeDocument/2006/relationships/ctrlProp" Target="../ctrlProps/ctrlProp33.xml"/><Relationship Id="rId31" Type="http://schemas.openxmlformats.org/officeDocument/2006/relationships/ctrlProp" Target="../ctrlProps/ctrlProp45.xml"/><Relationship Id="rId4" Type="http://schemas.openxmlformats.org/officeDocument/2006/relationships/ctrlProp" Target="../ctrlProps/ctrlProp18.xml"/><Relationship Id="rId9" Type="http://schemas.openxmlformats.org/officeDocument/2006/relationships/ctrlProp" Target="../ctrlProps/ctrlProp23.xml"/><Relationship Id="rId14" Type="http://schemas.openxmlformats.org/officeDocument/2006/relationships/ctrlProp" Target="../ctrlProps/ctrlProp28.xml"/><Relationship Id="rId22" Type="http://schemas.openxmlformats.org/officeDocument/2006/relationships/ctrlProp" Target="../ctrlProps/ctrlProp36.xml"/><Relationship Id="rId27" Type="http://schemas.openxmlformats.org/officeDocument/2006/relationships/ctrlProp" Target="../ctrlProps/ctrlProp41.xml"/><Relationship Id="rId30" Type="http://schemas.openxmlformats.org/officeDocument/2006/relationships/ctrlProp" Target="../ctrlProps/ctrlProp44.xml"/><Relationship Id="rId35" Type="http://schemas.openxmlformats.org/officeDocument/2006/relationships/ctrlProp" Target="../ctrlProps/ctrlProp49.xml"/><Relationship Id="rId8" Type="http://schemas.openxmlformats.org/officeDocument/2006/relationships/ctrlProp" Target="../ctrlProps/ctrlProp22.xml"/><Relationship Id="rId3"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7.xml"/><Relationship Id="rId13" Type="http://schemas.openxmlformats.org/officeDocument/2006/relationships/ctrlProp" Target="../ctrlProps/ctrlProp62.xml"/><Relationship Id="rId18" Type="http://schemas.openxmlformats.org/officeDocument/2006/relationships/ctrlProp" Target="../ctrlProps/ctrlProp67.xml"/><Relationship Id="rId3" Type="http://schemas.openxmlformats.org/officeDocument/2006/relationships/vmlDrawing" Target="../drawings/vmlDrawing4.vml"/><Relationship Id="rId7" Type="http://schemas.openxmlformats.org/officeDocument/2006/relationships/ctrlProp" Target="../ctrlProps/ctrlProp56.xml"/><Relationship Id="rId12" Type="http://schemas.openxmlformats.org/officeDocument/2006/relationships/ctrlProp" Target="../ctrlProps/ctrlProp61.xml"/><Relationship Id="rId17" Type="http://schemas.openxmlformats.org/officeDocument/2006/relationships/ctrlProp" Target="../ctrlProps/ctrlProp66.xml"/><Relationship Id="rId2" Type="http://schemas.openxmlformats.org/officeDocument/2006/relationships/drawing" Target="../drawings/drawing4.xml"/><Relationship Id="rId16" Type="http://schemas.openxmlformats.org/officeDocument/2006/relationships/ctrlProp" Target="../ctrlProps/ctrlProp65.xml"/><Relationship Id="rId1" Type="http://schemas.openxmlformats.org/officeDocument/2006/relationships/printerSettings" Target="../printerSettings/printerSettings4.bin"/><Relationship Id="rId6" Type="http://schemas.openxmlformats.org/officeDocument/2006/relationships/ctrlProp" Target="../ctrlProps/ctrlProp55.xml"/><Relationship Id="rId11" Type="http://schemas.openxmlformats.org/officeDocument/2006/relationships/ctrlProp" Target="../ctrlProps/ctrlProp60.xml"/><Relationship Id="rId5" Type="http://schemas.openxmlformats.org/officeDocument/2006/relationships/ctrlProp" Target="../ctrlProps/ctrlProp54.xml"/><Relationship Id="rId15" Type="http://schemas.openxmlformats.org/officeDocument/2006/relationships/ctrlProp" Target="../ctrlProps/ctrlProp64.xml"/><Relationship Id="rId10" Type="http://schemas.openxmlformats.org/officeDocument/2006/relationships/ctrlProp" Target="../ctrlProps/ctrlProp59.xml"/><Relationship Id="rId4" Type="http://schemas.openxmlformats.org/officeDocument/2006/relationships/ctrlProp" Target="../ctrlProps/ctrlProp53.xml"/><Relationship Id="rId9" Type="http://schemas.openxmlformats.org/officeDocument/2006/relationships/ctrlProp" Target="../ctrlProps/ctrlProp58.xml"/><Relationship Id="rId14" Type="http://schemas.openxmlformats.org/officeDocument/2006/relationships/ctrlProp" Target="../ctrlProps/ctrlProp63.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1.xml"/><Relationship Id="rId3" Type="http://schemas.openxmlformats.org/officeDocument/2006/relationships/drawing" Target="../drawings/drawing5.xml"/><Relationship Id="rId7" Type="http://schemas.openxmlformats.org/officeDocument/2006/relationships/ctrlProp" Target="../ctrlProps/ctrlProp70.xml"/><Relationship Id="rId2" Type="http://schemas.openxmlformats.org/officeDocument/2006/relationships/printerSettings" Target="../printerSettings/printerSettings5.bin"/><Relationship Id="rId1" Type="http://schemas.openxmlformats.org/officeDocument/2006/relationships/hyperlink" Target="https://www.corpuschristi-mpo.org/02_ppp/PAD-2025-11x17-Approved-04022026.pdf" TargetMode="External"/><Relationship Id="rId6" Type="http://schemas.openxmlformats.org/officeDocument/2006/relationships/ctrlProp" Target="../ctrlProps/ctrlProp69.xml"/><Relationship Id="rId5" Type="http://schemas.openxmlformats.org/officeDocument/2006/relationships/ctrlProp" Target="../ctrlProps/ctrlProp68.xml"/><Relationship Id="rId10" Type="http://schemas.openxmlformats.org/officeDocument/2006/relationships/ctrlProp" Target="../ctrlProps/ctrlProp73.xml"/><Relationship Id="rId4" Type="http://schemas.openxmlformats.org/officeDocument/2006/relationships/vmlDrawing" Target="../drawings/vmlDrawing5.vml"/><Relationship Id="rId9" Type="http://schemas.openxmlformats.org/officeDocument/2006/relationships/ctrlProp" Target="../ctrlProps/ctrlProp72.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78.xml"/><Relationship Id="rId3" Type="http://schemas.openxmlformats.org/officeDocument/2006/relationships/vmlDrawing" Target="../drawings/vmlDrawing6.vml"/><Relationship Id="rId7" Type="http://schemas.openxmlformats.org/officeDocument/2006/relationships/ctrlProp" Target="../ctrlProps/ctrlProp77.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76.xml"/><Relationship Id="rId5" Type="http://schemas.openxmlformats.org/officeDocument/2006/relationships/ctrlProp" Target="../ctrlProps/ctrlProp75.xml"/><Relationship Id="rId4" Type="http://schemas.openxmlformats.org/officeDocument/2006/relationships/ctrlProp" Target="../ctrlProps/ctrlProp74.xml"/><Relationship Id="rId9" Type="http://schemas.openxmlformats.org/officeDocument/2006/relationships/ctrlProp" Target="../ctrlProps/ctrlProp79.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s://tableau.txdot.gov/views/BidItemAverageCost/BidItemAvgCostDashboard?%3Aembed=y&amp;%3AisGuestRedirectFromVizportal=y&amp;%3Aorigin=card_share_link" TargetMode="External"/><Relationship Id="rId6" Type="http://schemas.openxmlformats.org/officeDocument/2006/relationships/ctrlProp" Target="../ctrlProps/ctrlProp81.xml"/><Relationship Id="rId5" Type="http://schemas.openxmlformats.org/officeDocument/2006/relationships/ctrlProp" Target="../ctrlProps/ctrlProp80.xml"/><Relationship Id="rId4"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AC5AB-8446-47E3-A076-74FAB92A0BD7}">
  <sheetPr codeName="Sheet1"/>
  <dimension ref="A1:AC44"/>
  <sheetViews>
    <sheetView tabSelected="1" view="pageLayout" zoomScaleNormal="100" workbookViewId="0">
      <selection activeCell="B8" sqref="B8:AC8"/>
    </sheetView>
  </sheetViews>
  <sheetFormatPr defaultColWidth="9.140625" defaultRowHeight="12.75" x14ac:dyDescent="0.2"/>
  <cols>
    <col min="1" max="5" width="3.42578125" style="27" customWidth="1"/>
    <col min="6" max="6" width="4.5703125" style="27" customWidth="1"/>
    <col min="7" max="29" width="3.42578125" style="27" customWidth="1"/>
    <col min="30" max="16384" width="9.140625" style="27"/>
  </cols>
  <sheetData>
    <row r="1" spans="1:29" x14ac:dyDescent="0.2">
      <c r="A1" s="134" t="s">
        <v>5</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row>
    <row r="2" spans="1:29" x14ac:dyDescent="0.2">
      <c r="A2" s="134" t="s">
        <v>6</v>
      </c>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row>
    <row r="3" spans="1:29" x14ac:dyDescent="0.2">
      <c r="A3" s="134" t="s">
        <v>7</v>
      </c>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row>
    <row r="4" spans="1:29" x14ac:dyDescent="0.2">
      <c r="A4" s="134"/>
      <c r="B4" s="134"/>
      <c r="C4" s="134"/>
      <c r="D4" s="134"/>
      <c r="E4" s="134"/>
      <c r="F4" s="134"/>
      <c r="G4" s="134"/>
      <c r="H4" s="134"/>
      <c r="I4" s="134"/>
      <c r="J4" s="134"/>
      <c r="K4" s="134"/>
      <c r="L4" s="134"/>
      <c r="M4" s="134"/>
      <c r="N4" s="134"/>
      <c r="O4" s="134"/>
      <c r="P4" s="134"/>
      <c r="Q4" s="134"/>
      <c r="R4" s="134"/>
      <c r="S4" s="134"/>
      <c r="T4" s="134"/>
      <c r="U4" s="134"/>
      <c r="V4" s="134"/>
      <c r="W4" s="134"/>
      <c r="X4" s="134"/>
      <c r="Y4" s="134"/>
      <c r="Z4" s="134"/>
    </row>
    <row r="5" spans="1:29" ht="18.75" x14ac:dyDescent="0.2">
      <c r="A5" s="135" t="s">
        <v>0</v>
      </c>
      <c r="B5" s="135"/>
      <c r="C5" s="135"/>
      <c r="D5" s="135"/>
      <c r="E5" s="135"/>
      <c r="F5" s="135"/>
      <c r="G5" s="135"/>
      <c r="H5" s="135"/>
      <c r="I5" s="135"/>
      <c r="J5" s="135"/>
      <c r="K5" s="135"/>
      <c r="L5" s="135"/>
      <c r="M5" s="135"/>
      <c r="N5" s="135"/>
      <c r="O5" s="135"/>
      <c r="P5" s="135"/>
      <c r="Q5" s="135"/>
      <c r="R5" s="135"/>
      <c r="S5" s="135"/>
      <c r="T5" s="135"/>
      <c r="U5" s="135"/>
      <c r="V5" s="135"/>
      <c r="W5" s="135"/>
      <c r="X5" s="135"/>
      <c r="Y5" s="135"/>
      <c r="Z5" s="135"/>
      <c r="AA5" s="135"/>
      <c r="AB5" s="135"/>
      <c r="AC5" s="135"/>
    </row>
    <row r="7" spans="1:29" x14ac:dyDescent="0.2">
      <c r="A7" s="104" t="s">
        <v>2</v>
      </c>
      <c r="B7" s="28" t="s">
        <v>755</v>
      </c>
    </row>
    <row r="8" spans="1:29" x14ac:dyDescent="0.2">
      <c r="A8" s="104"/>
      <c r="B8" s="137"/>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row>
    <row r="9" spans="1:29" x14ac:dyDescent="0.2">
      <c r="A9" s="104"/>
      <c r="B9" s="105"/>
      <c r="C9" s="105"/>
      <c r="D9" s="105"/>
      <c r="E9" s="105"/>
      <c r="F9" s="105"/>
      <c r="G9" s="105"/>
      <c r="H9" s="105"/>
      <c r="I9" s="105"/>
      <c r="J9" s="105"/>
      <c r="K9" s="105"/>
      <c r="L9" s="105"/>
      <c r="M9" s="105"/>
      <c r="N9" s="105"/>
      <c r="O9" s="105"/>
      <c r="P9" s="105"/>
      <c r="Q9" s="105"/>
      <c r="R9" s="105"/>
      <c r="S9" s="105"/>
      <c r="T9" s="105"/>
      <c r="U9" s="105"/>
      <c r="V9" s="105"/>
      <c r="W9" s="105"/>
      <c r="X9" s="105"/>
      <c r="Y9" s="105"/>
      <c r="Z9" s="105"/>
      <c r="AA9" s="105"/>
      <c r="AB9" s="105"/>
      <c r="AC9" s="105"/>
    </row>
    <row r="10" spans="1:29" x14ac:dyDescent="0.2">
      <c r="A10" s="104" t="s">
        <v>1</v>
      </c>
      <c r="B10" s="28" t="s">
        <v>868</v>
      </c>
    </row>
    <row r="11" spans="1:29" x14ac:dyDescent="0.2">
      <c r="A11" s="106"/>
    </row>
    <row r="12" spans="1:29" x14ac:dyDescent="0.2">
      <c r="A12" s="106"/>
    </row>
    <row r="13" spans="1:29" x14ac:dyDescent="0.2">
      <c r="A13" s="104" t="s">
        <v>3</v>
      </c>
      <c r="B13" s="28" t="s">
        <v>4</v>
      </c>
    </row>
    <row r="14" spans="1:29" x14ac:dyDescent="0.2">
      <c r="B14" s="27" t="s">
        <v>8</v>
      </c>
      <c r="G14" s="133"/>
      <c r="H14" s="133"/>
      <c r="I14" s="133"/>
      <c r="J14" s="133"/>
      <c r="K14" s="133"/>
      <c r="L14" s="133"/>
      <c r="M14" s="133"/>
      <c r="N14" s="133"/>
      <c r="T14" s="107" t="s">
        <v>14</v>
      </c>
      <c r="V14" s="133"/>
      <c r="W14" s="133"/>
      <c r="X14" s="133"/>
      <c r="Y14" s="133"/>
      <c r="Z14" s="133"/>
      <c r="AA14" s="133"/>
      <c r="AB14" s="133"/>
      <c r="AC14" s="133"/>
    </row>
    <row r="15" spans="1:29" x14ac:dyDescent="0.2">
      <c r="B15" s="27" t="s">
        <v>9</v>
      </c>
      <c r="G15" s="133"/>
      <c r="H15" s="133"/>
      <c r="I15" s="133"/>
      <c r="J15" s="133"/>
      <c r="K15" s="133"/>
      <c r="L15" s="133"/>
      <c r="M15" s="133"/>
      <c r="N15" s="133"/>
      <c r="T15" s="107" t="s">
        <v>30</v>
      </c>
      <c r="V15" s="133"/>
      <c r="W15" s="133"/>
      <c r="X15" s="133"/>
      <c r="Y15" s="133"/>
      <c r="Z15" s="133"/>
      <c r="AA15" s="133"/>
      <c r="AB15" s="133"/>
      <c r="AC15" s="133"/>
    </row>
    <row r="16" spans="1:29" x14ac:dyDescent="0.2">
      <c r="B16" s="27" t="s">
        <v>10</v>
      </c>
      <c r="G16" s="133"/>
      <c r="H16" s="133"/>
      <c r="I16" s="133"/>
      <c r="J16" s="133"/>
      <c r="K16" s="133"/>
      <c r="L16" s="133"/>
      <c r="M16" s="133"/>
      <c r="N16" s="133"/>
      <c r="T16" s="108" t="s">
        <v>16</v>
      </c>
      <c r="V16" s="133"/>
      <c r="W16" s="133"/>
      <c r="X16" s="133"/>
      <c r="Y16" s="133"/>
      <c r="Z16" s="133"/>
      <c r="AA16" s="133"/>
      <c r="AB16" s="133"/>
      <c r="AC16" s="133"/>
    </row>
    <row r="17" spans="1:29" x14ac:dyDescent="0.2">
      <c r="B17" s="27" t="s">
        <v>11</v>
      </c>
      <c r="G17" s="133"/>
      <c r="H17" s="133"/>
      <c r="I17" s="133"/>
      <c r="J17" s="133"/>
      <c r="K17" s="133"/>
      <c r="L17" s="133"/>
      <c r="M17" s="133"/>
      <c r="N17" s="133"/>
      <c r="T17" s="108" t="s">
        <v>11</v>
      </c>
      <c r="V17" s="133"/>
      <c r="W17" s="133"/>
      <c r="X17" s="133"/>
      <c r="Y17" s="133"/>
      <c r="Z17" s="133"/>
      <c r="AA17" s="133"/>
      <c r="AB17" s="133"/>
      <c r="AC17" s="133"/>
    </row>
    <row r="18" spans="1:29" x14ac:dyDescent="0.2">
      <c r="B18" s="27" t="s">
        <v>12</v>
      </c>
      <c r="G18" s="133"/>
      <c r="H18" s="133"/>
      <c r="I18" s="133"/>
      <c r="J18" s="133"/>
      <c r="K18" s="133"/>
      <c r="L18" s="133"/>
      <c r="M18" s="133"/>
      <c r="N18" s="133"/>
      <c r="T18" s="108" t="s">
        <v>31</v>
      </c>
      <c r="V18" s="133"/>
      <c r="W18" s="133"/>
      <c r="X18" s="133"/>
      <c r="Y18" s="133"/>
      <c r="Z18" s="133"/>
      <c r="AA18" s="133"/>
      <c r="AB18" s="133"/>
      <c r="AC18" s="133"/>
    </row>
    <row r="19" spans="1:29" x14ac:dyDescent="0.2">
      <c r="B19" s="27" t="s">
        <v>13</v>
      </c>
      <c r="G19" s="133"/>
      <c r="H19" s="133"/>
      <c r="I19" s="133"/>
      <c r="J19" s="133"/>
      <c r="K19" s="133"/>
      <c r="L19" s="133"/>
      <c r="M19" s="133"/>
      <c r="N19" s="133"/>
      <c r="R19" s="108" t="s">
        <v>15</v>
      </c>
      <c r="S19" s="133"/>
      <c r="T19" s="133"/>
      <c r="U19" s="133"/>
      <c r="V19" s="133"/>
      <c r="W19" s="133"/>
      <c r="X19" s="133"/>
      <c r="Y19" s="133"/>
      <c r="Z19" s="133"/>
      <c r="AA19" s="133"/>
      <c r="AB19" s="133"/>
      <c r="AC19" s="133"/>
    </row>
    <row r="21" spans="1:29" ht="18.75" x14ac:dyDescent="0.2">
      <c r="A21" s="135" t="s">
        <v>17</v>
      </c>
      <c r="B21" s="135"/>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135"/>
    </row>
    <row r="23" spans="1:29" x14ac:dyDescent="0.2">
      <c r="A23" s="104" t="s">
        <v>18</v>
      </c>
      <c r="B23" s="28" t="s">
        <v>19</v>
      </c>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row>
    <row r="24" spans="1:29" x14ac:dyDescent="0.2">
      <c r="A24" s="104"/>
      <c r="B24" s="28"/>
      <c r="F24" s="109"/>
      <c r="G24" s="109"/>
      <c r="H24" s="109"/>
      <c r="I24" s="109"/>
      <c r="J24" s="109"/>
      <c r="K24" s="109"/>
      <c r="L24" s="109"/>
      <c r="M24" s="109"/>
      <c r="N24" s="109"/>
      <c r="O24" s="109"/>
      <c r="P24" s="109"/>
      <c r="Q24" s="109"/>
      <c r="R24" s="109"/>
      <c r="S24" s="109"/>
      <c r="T24" s="109"/>
      <c r="U24" s="109"/>
      <c r="V24" s="109"/>
      <c r="W24" s="109"/>
      <c r="X24" s="109"/>
      <c r="Y24" s="109"/>
      <c r="Z24" s="109"/>
      <c r="AA24" s="109"/>
      <c r="AB24" s="109"/>
      <c r="AC24" s="109"/>
    </row>
    <row r="25" spans="1:29" x14ac:dyDescent="0.2">
      <c r="A25" s="104" t="s">
        <v>20</v>
      </c>
      <c r="B25" s="28" t="s">
        <v>869</v>
      </c>
      <c r="G25" s="110" t="s">
        <v>903</v>
      </c>
    </row>
    <row r="26" spans="1:29" x14ac:dyDescent="0.2">
      <c r="B26" s="139"/>
      <c r="C26" s="139"/>
      <c r="D26" s="139"/>
      <c r="E26" s="139"/>
      <c r="F26" s="139"/>
      <c r="G26" s="139"/>
      <c r="H26" s="139"/>
      <c r="I26" s="139"/>
      <c r="J26" s="139"/>
      <c r="K26" s="139"/>
      <c r="L26" s="139"/>
      <c r="M26" s="139"/>
      <c r="N26" s="139"/>
      <c r="O26" s="139"/>
      <c r="P26" s="139"/>
      <c r="Q26" s="139"/>
      <c r="R26" s="139"/>
      <c r="S26" s="139"/>
      <c r="T26" s="139"/>
      <c r="U26" s="139"/>
      <c r="V26" s="139"/>
      <c r="W26" s="139"/>
      <c r="X26" s="139"/>
      <c r="Y26" s="139"/>
      <c r="Z26" s="139"/>
      <c r="AA26" s="139"/>
      <c r="AB26" s="139"/>
      <c r="AC26" s="139"/>
    </row>
    <row r="27" spans="1:29" x14ac:dyDescent="0.2">
      <c r="B27" s="139"/>
      <c r="C27" s="139"/>
      <c r="D27" s="139"/>
      <c r="E27" s="139"/>
      <c r="F27" s="139"/>
      <c r="G27" s="139"/>
      <c r="H27" s="139"/>
      <c r="I27" s="139"/>
      <c r="J27" s="139"/>
      <c r="K27" s="139"/>
      <c r="L27" s="139"/>
      <c r="M27" s="139"/>
      <c r="N27" s="139"/>
      <c r="O27" s="139"/>
      <c r="P27" s="139"/>
      <c r="Q27" s="139"/>
      <c r="R27" s="139"/>
      <c r="S27" s="139"/>
      <c r="T27" s="139"/>
      <c r="U27" s="139"/>
      <c r="V27" s="139"/>
      <c r="W27" s="139"/>
      <c r="X27" s="139"/>
      <c r="Y27" s="139"/>
      <c r="Z27" s="139"/>
      <c r="AA27" s="139"/>
      <c r="AB27" s="139"/>
      <c r="AC27" s="139"/>
    </row>
    <row r="28" spans="1:29" x14ac:dyDescent="0.2">
      <c r="B28" s="139"/>
      <c r="C28" s="139"/>
      <c r="D28" s="139"/>
      <c r="E28" s="139"/>
      <c r="F28" s="139"/>
      <c r="G28" s="139"/>
      <c r="H28" s="139"/>
      <c r="I28" s="139"/>
      <c r="J28" s="139"/>
      <c r="K28" s="139"/>
      <c r="L28" s="139"/>
      <c r="M28" s="139"/>
      <c r="N28" s="139"/>
      <c r="O28" s="139"/>
      <c r="P28" s="139"/>
      <c r="Q28" s="139"/>
      <c r="R28" s="139"/>
      <c r="S28" s="139"/>
      <c r="T28" s="139"/>
      <c r="U28" s="139"/>
      <c r="V28" s="139"/>
      <c r="W28" s="139"/>
      <c r="X28" s="139"/>
      <c r="Y28" s="139"/>
      <c r="Z28" s="139"/>
      <c r="AA28" s="139"/>
      <c r="AB28" s="139"/>
      <c r="AC28" s="139"/>
    </row>
    <row r="29" spans="1:29" x14ac:dyDescent="0.2">
      <c r="B29" s="139"/>
      <c r="C29" s="139"/>
      <c r="D29" s="139"/>
      <c r="E29" s="139"/>
      <c r="F29" s="139"/>
      <c r="G29" s="139"/>
      <c r="H29" s="139"/>
      <c r="I29" s="139"/>
      <c r="J29" s="139"/>
      <c r="K29" s="139"/>
      <c r="L29" s="139"/>
      <c r="M29" s="139"/>
      <c r="N29" s="139"/>
      <c r="O29" s="139"/>
      <c r="P29" s="139"/>
      <c r="Q29" s="139"/>
      <c r="R29" s="139"/>
      <c r="S29" s="139"/>
      <c r="T29" s="139"/>
      <c r="U29" s="139"/>
      <c r="V29" s="139"/>
      <c r="W29" s="139"/>
      <c r="X29" s="139"/>
      <c r="Y29" s="139"/>
      <c r="Z29" s="139"/>
      <c r="AA29" s="139"/>
      <c r="AB29" s="139"/>
      <c r="AC29" s="139"/>
    </row>
    <row r="30" spans="1:29" x14ac:dyDescent="0.2">
      <c r="B30" s="139"/>
      <c r="C30" s="139"/>
      <c r="D30" s="139"/>
      <c r="E30" s="139"/>
      <c r="F30" s="139"/>
      <c r="G30" s="139"/>
      <c r="H30" s="139"/>
      <c r="I30" s="139"/>
      <c r="J30" s="139"/>
      <c r="K30" s="139"/>
      <c r="L30" s="139"/>
      <c r="M30" s="139"/>
      <c r="N30" s="139"/>
      <c r="O30" s="139"/>
      <c r="P30" s="139"/>
      <c r="Q30" s="139"/>
      <c r="R30" s="139"/>
      <c r="S30" s="139"/>
      <c r="T30" s="139"/>
      <c r="U30" s="139"/>
      <c r="V30" s="139"/>
      <c r="W30" s="139"/>
      <c r="X30" s="139"/>
      <c r="Y30" s="139"/>
      <c r="Z30" s="139"/>
      <c r="AA30" s="139"/>
      <c r="AB30" s="139"/>
      <c r="AC30" s="139"/>
    </row>
    <row r="31" spans="1:29" x14ac:dyDescent="0.2">
      <c r="B31" s="139"/>
      <c r="C31" s="139"/>
      <c r="D31" s="139"/>
      <c r="E31" s="139"/>
      <c r="F31" s="139"/>
      <c r="G31" s="139"/>
      <c r="H31" s="139"/>
      <c r="I31" s="139"/>
      <c r="J31" s="139"/>
      <c r="K31" s="139"/>
      <c r="L31" s="139"/>
      <c r="M31" s="139"/>
      <c r="N31" s="139"/>
      <c r="O31" s="139"/>
      <c r="P31" s="139"/>
      <c r="Q31" s="139"/>
      <c r="R31" s="139"/>
      <c r="S31" s="139"/>
      <c r="T31" s="139"/>
      <c r="U31" s="139"/>
      <c r="V31" s="139"/>
      <c r="W31" s="139"/>
      <c r="X31" s="139"/>
      <c r="Y31" s="139"/>
      <c r="Z31" s="139"/>
      <c r="AA31" s="139"/>
      <c r="AB31" s="139"/>
      <c r="AC31" s="139"/>
    </row>
    <row r="32" spans="1:29" x14ac:dyDescent="0.2">
      <c r="B32" s="139"/>
      <c r="C32" s="139"/>
      <c r="D32" s="139"/>
      <c r="E32" s="139"/>
      <c r="F32" s="139"/>
      <c r="G32" s="139"/>
      <c r="H32" s="139"/>
      <c r="I32" s="139"/>
      <c r="J32" s="139"/>
      <c r="K32" s="139"/>
      <c r="L32" s="139"/>
      <c r="M32" s="139"/>
      <c r="N32" s="139"/>
      <c r="O32" s="139"/>
      <c r="P32" s="139"/>
      <c r="Q32" s="139"/>
      <c r="R32" s="139"/>
      <c r="S32" s="139"/>
      <c r="T32" s="139"/>
      <c r="U32" s="139"/>
      <c r="V32" s="139"/>
      <c r="W32" s="139"/>
      <c r="X32" s="139"/>
      <c r="Y32" s="139"/>
      <c r="Z32" s="139"/>
      <c r="AA32" s="139"/>
      <c r="AB32" s="139"/>
      <c r="AC32" s="139"/>
    </row>
    <row r="33" spans="1:29" x14ac:dyDescent="0.2">
      <c r="B33" s="139"/>
      <c r="C33" s="139"/>
      <c r="D33" s="139"/>
      <c r="E33" s="139"/>
      <c r="F33" s="139"/>
      <c r="G33" s="139"/>
      <c r="H33" s="139"/>
      <c r="I33" s="139"/>
      <c r="J33" s="139"/>
      <c r="K33" s="139"/>
      <c r="L33" s="139"/>
      <c r="M33" s="139"/>
      <c r="N33" s="139"/>
      <c r="O33" s="139"/>
      <c r="P33" s="139"/>
      <c r="Q33" s="139"/>
      <c r="R33" s="139"/>
      <c r="S33" s="139"/>
      <c r="T33" s="139"/>
      <c r="U33" s="139"/>
      <c r="V33" s="139"/>
      <c r="W33" s="139"/>
      <c r="X33" s="139"/>
      <c r="Y33" s="139"/>
      <c r="Z33" s="139"/>
      <c r="AA33" s="139"/>
      <c r="AB33" s="139"/>
      <c r="AC33" s="139"/>
    </row>
    <row r="34" spans="1:29" x14ac:dyDescent="0.2">
      <c r="B34" s="139"/>
      <c r="C34" s="139"/>
      <c r="D34" s="139"/>
      <c r="E34" s="139"/>
      <c r="F34" s="139"/>
      <c r="G34" s="139"/>
      <c r="H34" s="139"/>
      <c r="I34" s="139"/>
      <c r="J34" s="139"/>
      <c r="K34" s="139"/>
      <c r="L34" s="139"/>
      <c r="M34" s="139"/>
      <c r="N34" s="139"/>
      <c r="O34" s="139"/>
      <c r="P34" s="139"/>
      <c r="Q34" s="139"/>
      <c r="R34" s="139"/>
      <c r="S34" s="139"/>
      <c r="T34" s="139"/>
      <c r="U34" s="139"/>
      <c r="V34" s="139"/>
      <c r="W34" s="139"/>
      <c r="X34" s="139"/>
      <c r="Y34" s="139"/>
      <c r="Z34" s="139"/>
      <c r="AA34" s="139"/>
      <c r="AB34" s="139"/>
      <c r="AC34" s="139"/>
    </row>
    <row r="35" spans="1:29" ht="26.25" customHeight="1" x14ac:dyDescent="0.2">
      <c r="B35" s="136" t="s">
        <v>908</v>
      </c>
      <c r="C35" s="136"/>
      <c r="D35" s="136"/>
      <c r="E35" s="136"/>
      <c r="F35" s="136"/>
      <c r="G35" s="136"/>
      <c r="H35" s="136"/>
      <c r="I35" s="136"/>
      <c r="J35" s="136"/>
      <c r="K35" s="136"/>
      <c r="L35" s="136"/>
      <c r="M35" s="136"/>
      <c r="N35" s="136"/>
      <c r="O35" s="136"/>
      <c r="P35" s="136"/>
      <c r="Q35" s="136"/>
      <c r="R35" s="136"/>
      <c r="S35" s="136"/>
      <c r="T35" s="136"/>
      <c r="U35" s="136"/>
      <c r="V35" s="136"/>
      <c r="W35" s="136"/>
      <c r="X35" s="136"/>
      <c r="Y35" s="136"/>
      <c r="Z35" s="136"/>
      <c r="AA35" s="136"/>
      <c r="AB35" s="136"/>
      <c r="AC35" s="136"/>
    </row>
    <row r="36" spans="1:29" x14ac:dyDescent="0.2">
      <c r="A36" s="104" t="s">
        <v>21</v>
      </c>
      <c r="B36" s="28" t="s">
        <v>22</v>
      </c>
    </row>
    <row r="37" spans="1:29" x14ac:dyDescent="0.2">
      <c r="B37" s="111" t="s">
        <v>23</v>
      </c>
      <c r="C37" s="27" t="s">
        <v>24</v>
      </c>
    </row>
    <row r="38" spans="1:29" x14ac:dyDescent="0.2">
      <c r="C38" s="110" t="s">
        <v>901</v>
      </c>
    </row>
    <row r="39" spans="1:29" ht="15" x14ac:dyDescent="0.25">
      <c r="C39" s="132" t="s">
        <v>895</v>
      </c>
    </row>
    <row r="40" spans="1:29" x14ac:dyDescent="0.2">
      <c r="C40" s="110"/>
    </row>
    <row r="41" spans="1:29" x14ac:dyDescent="0.2">
      <c r="A41" s="104" t="s">
        <v>25</v>
      </c>
      <c r="B41" s="28" t="s">
        <v>911</v>
      </c>
    </row>
    <row r="42" spans="1:29" ht="25.5" customHeight="1" x14ac:dyDescent="0.2">
      <c r="B42" s="112" t="s">
        <v>23</v>
      </c>
      <c r="C42" s="138" t="s">
        <v>27</v>
      </c>
      <c r="D42" s="138"/>
      <c r="E42" s="138"/>
      <c r="F42" s="138"/>
      <c r="G42" s="138"/>
      <c r="H42" s="138"/>
      <c r="I42" s="138"/>
      <c r="J42" s="138"/>
      <c r="K42" s="138"/>
      <c r="L42" s="138"/>
      <c r="M42" s="138"/>
      <c r="N42" s="138"/>
      <c r="O42" s="138"/>
      <c r="P42" s="138"/>
      <c r="Q42" s="138"/>
      <c r="R42" s="138"/>
      <c r="S42" s="138"/>
      <c r="T42" s="138"/>
      <c r="U42" s="138"/>
      <c r="V42" s="138"/>
      <c r="W42" s="138"/>
      <c r="X42" s="138"/>
    </row>
    <row r="43" spans="1:29" ht="25.5" customHeight="1" x14ac:dyDescent="0.2">
      <c r="B43" s="112" t="s">
        <v>26</v>
      </c>
      <c r="C43" s="138" t="s">
        <v>871</v>
      </c>
      <c r="D43" s="138"/>
      <c r="E43" s="138"/>
      <c r="F43" s="138"/>
      <c r="G43" s="138"/>
      <c r="H43" s="138"/>
      <c r="I43" s="138"/>
      <c r="J43" s="138"/>
      <c r="K43" s="138"/>
      <c r="L43" s="138"/>
      <c r="M43" s="138"/>
      <c r="N43" s="138"/>
      <c r="O43" s="138"/>
      <c r="P43" s="138"/>
      <c r="Q43" s="138"/>
      <c r="R43" s="138"/>
      <c r="S43" s="138"/>
      <c r="T43" s="138"/>
      <c r="U43" s="138"/>
      <c r="V43" s="138"/>
      <c r="W43" s="138"/>
      <c r="X43" s="138"/>
    </row>
    <row r="44" spans="1:29" x14ac:dyDescent="0.2">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row>
  </sheetData>
  <sheetProtection algorithmName="SHA-512" hashValue="zA+Y4dVzHVg8sMWvGQRkKNnU/YciW0w9gqXkd/svVgIhJ0HKUgc72YmQlCZoslBeLw8ZDX5SswuMub0tRfjryA==" saltValue="d0R5lDmM4B3wjyCp7fnlGQ==" spinCount="100000" sheet="1" objects="1" scenarios="1"/>
  <mergeCells count="25">
    <mergeCell ref="C44:AC44"/>
    <mergeCell ref="C42:X42"/>
    <mergeCell ref="C43:X43"/>
    <mergeCell ref="G14:N14"/>
    <mergeCell ref="G15:N15"/>
    <mergeCell ref="G16:N16"/>
    <mergeCell ref="G17:N17"/>
    <mergeCell ref="G18:N18"/>
    <mergeCell ref="G19:N19"/>
    <mergeCell ref="V14:AC14"/>
    <mergeCell ref="V15:AC15"/>
    <mergeCell ref="A21:AC21"/>
    <mergeCell ref="F23:AC23"/>
    <mergeCell ref="B26:AC34"/>
    <mergeCell ref="V16:AC16"/>
    <mergeCell ref="V18:AC18"/>
    <mergeCell ref="S19:AC19"/>
    <mergeCell ref="A4:Z4"/>
    <mergeCell ref="A5:AC5"/>
    <mergeCell ref="B35:AC35"/>
    <mergeCell ref="A1:AC1"/>
    <mergeCell ref="A2:AC2"/>
    <mergeCell ref="A3:AC3"/>
    <mergeCell ref="B8:AC8"/>
    <mergeCell ref="V17:AC17"/>
  </mergeCells>
  <hyperlinks>
    <hyperlink ref="C39" r:id="rId1" xr:uid="{DB835CBF-2840-4C14-A80F-3D73725AB5F3}"/>
  </hyperlinks>
  <pageMargins left="0.25" right="0.25" top="0.75" bottom="0.75" header="0.3" footer="0.3"/>
  <pageSetup orientation="portrait" r:id="rId2"/>
  <headerFooter>
    <oddHeader>&amp;C&amp;"Calibri,Bold"&amp;12SURFACE TRANSPORTATION BLOCK GRANT SET-ASIDE (STBG-SA)/TA CATEGORY 9 FUNDING CALL FOR PROJECTS</oddHeader>
    <oddFooter>&amp;L&amp;"Calibri,Regular"Corpus Christi MPO 2026 Project Application&amp;R&amp;"Calibri,Regular"Page 1 of 12</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36" r:id="rId5" name="SponsorType_Dropbown">
              <controlPr locked="0" defaultSize="0" autoLine="0" autoPict="0">
                <anchor moveWithCells="1">
                  <from>
                    <xdr:col>1</xdr:col>
                    <xdr:colOff>47625</xdr:colOff>
                    <xdr:row>10</xdr:row>
                    <xdr:rowOff>28575</xdr:rowOff>
                  </from>
                  <to>
                    <xdr:col>15</xdr:col>
                    <xdr:colOff>0</xdr:colOff>
                    <xdr:row>11</xdr:row>
                    <xdr:rowOff>28575</xdr:rowOff>
                  </to>
                </anchor>
              </controlPr>
            </control>
          </mc:Choice>
        </mc:AlternateContent>
        <mc:AlternateContent xmlns:mc="http://schemas.openxmlformats.org/markup-compatibility/2006">
          <mc:Choice Requires="x14">
            <control shapeId="1037" r:id="rId6" name="Drop Down 13">
              <controlPr locked="0" defaultSize="0" autoLine="0" autoPict="0">
                <anchor moveWithCells="1">
                  <from>
                    <xdr:col>16</xdr:col>
                    <xdr:colOff>28575</xdr:colOff>
                    <xdr:row>36</xdr:row>
                    <xdr:rowOff>28575</xdr:rowOff>
                  </from>
                  <to>
                    <xdr:col>18</xdr:col>
                    <xdr:colOff>171450</xdr:colOff>
                    <xdr:row>37</xdr:row>
                    <xdr:rowOff>0</xdr:rowOff>
                  </to>
                </anchor>
              </controlPr>
            </control>
          </mc:Choice>
        </mc:AlternateContent>
        <mc:AlternateContent xmlns:mc="http://schemas.openxmlformats.org/markup-compatibility/2006">
          <mc:Choice Requires="x14">
            <control shapeId="1038" r:id="rId7" name="Drop Down 14">
              <controlPr locked="0" defaultSize="0" autoLine="0" autoPict="0">
                <anchor moveWithCells="1">
                  <from>
                    <xdr:col>24</xdr:col>
                    <xdr:colOff>28575</xdr:colOff>
                    <xdr:row>41</xdr:row>
                    <xdr:rowOff>38100</xdr:rowOff>
                  </from>
                  <to>
                    <xdr:col>26</xdr:col>
                    <xdr:colOff>180975</xdr:colOff>
                    <xdr:row>41</xdr:row>
                    <xdr:rowOff>171450</xdr:rowOff>
                  </to>
                </anchor>
              </controlPr>
            </control>
          </mc:Choice>
        </mc:AlternateContent>
        <mc:AlternateContent xmlns:mc="http://schemas.openxmlformats.org/markup-compatibility/2006">
          <mc:Choice Requires="x14">
            <control shapeId="1039" r:id="rId8" name="Drop Down 15">
              <controlPr locked="0" defaultSize="0" autoLine="0" autoPict="0">
                <anchor moveWithCells="1">
                  <from>
                    <xdr:col>24</xdr:col>
                    <xdr:colOff>28575</xdr:colOff>
                    <xdr:row>42</xdr:row>
                    <xdr:rowOff>47625</xdr:rowOff>
                  </from>
                  <to>
                    <xdr:col>28</xdr:col>
                    <xdr:colOff>38100</xdr:colOff>
                    <xdr:row>42</xdr:row>
                    <xdr:rowOff>209550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4E51F-7526-4E4E-BE34-63E9B4265E96}">
  <sheetPr codeName="Sheet10"/>
  <dimension ref="A1:AC29"/>
  <sheetViews>
    <sheetView view="pageLayout" zoomScaleNormal="100" workbookViewId="0">
      <selection activeCell="U41" sqref="U41"/>
    </sheetView>
  </sheetViews>
  <sheetFormatPr defaultColWidth="9.140625" defaultRowHeight="12.75" x14ac:dyDescent="0.2"/>
  <cols>
    <col min="1" max="29" width="3.42578125" style="27" customWidth="1"/>
    <col min="30" max="16384" width="9.140625" style="27"/>
  </cols>
  <sheetData>
    <row r="1" spans="1:29" x14ac:dyDescent="0.2">
      <c r="A1" s="199" t="s">
        <v>104</v>
      </c>
      <c r="B1" s="199"/>
      <c r="C1" s="199"/>
      <c r="D1" s="199"/>
      <c r="E1" s="199"/>
      <c r="F1" s="199"/>
      <c r="G1" s="199"/>
      <c r="H1" s="199"/>
      <c r="I1" s="199"/>
      <c r="J1" s="199"/>
      <c r="K1" s="199"/>
      <c r="L1" s="199"/>
      <c r="M1" s="199"/>
      <c r="N1" s="199"/>
      <c r="O1" s="199"/>
      <c r="P1" s="199"/>
      <c r="Q1" s="199"/>
      <c r="R1" s="199"/>
      <c r="S1" s="199"/>
      <c r="T1" s="199"/>
      <c r="U1" s="199"/>
      <c r="V1" s="199"/>
      <c r="W1" s="199"/>
      <c r="X1" s="199"/>
      <c r="Y1" s="199"/>
      <c r="Z1" s="199"/>
      <c r="AA1" s="199"/>
      <c r="AB1" s="199"/>
      <c r="AC1" s="199"/>
    </row>
    <row r="2" spans="1:29" ht="9" customHeight="1" x14ac:dyDescent="0.2">
      <c r="T2" s="108"/>
    </row>
    <row r="3" spans="1:29" x14ac:dyDescent="0.2">
      <c r="A3" s="104" t="s">
        <v>909</v>
      </c>
      <c r="B3" s="28" t="s">
        <v>119</v>
      </c>
      <c r="T3" s="108"/>
    </row>
    <row r="4" spans="1:29" x14ac:dyDescent="0.2">
      <c r="B4" s="138" t="s">
        <v>120</v>
      </c>
      <c r="C4" s="200"/>
      <c r="D4" s="200"/>
      <c r="E4" s="200"/>
      <c r="F4" s="200"/>
      <c r="G4" s="200"/>
      <c r="H4" s="200"/>
      <c r="I4" s="200"/>
      <c r="J4" s="200"/>
      <c r="K4" s="200"/>
      <c r="L4" s="200"/>
      <c r="M4" s="200"/>
      <c r="N4" s="200"/>
      <c r="O4" s="200"/>
      <c r="P4" s="200"/>
      <c r="Q4" s="200"/>
      <c r="R4" s="200"/>
      <c r="S4" s="200"/>
      <c r="T4" s="200"/>
      <c r="U4" s="200"/>
      <c r="V4" s="200"/>
      <c r="W4" s="200"/>
      <c r="X4" s="200"/>
      <c r="Y4" s="200"/>
      <c r="Z4" s="200"/>
      <c r="AA4" s="200"/>
      <c r="AB4" s="200"/>
      <c r="AC4" s="200"/>
    </row>
    <row r="5" spans="1:29" x14ac:dyDescent="0.2">
      <c r="B5" s="200"/>
      <c r="C5" s="200"/>
      <c r="D5" s="200"/>
      <c r="E5" s="200"/>
      <c r="F5" s="200"/>
      <c r="G5" s="200"/>
      <c r="H5" s="200"/>
      <c r="I5" s="200"/>
      <c r="J5" s="200"/>
      <c r="K5" s="200"/>
      <c r="L5" s="200"/>
      <c r="M5" s="200"/>
      <c r="N5" s="200"/>
      <c r="O5" s="200"/>
      <c r="P5" s="200"/>
      <c r="Q5" s="200"/>
      <c r="R5" s="200"/>
      <c r="S5" s="200"/>
      <c r="T5" s="200"/>
      <c r="U5" s="200"/>
      <c r="V5" s="200"/>
      <c r="W5" s="200"/>
      <c r="X5" s="200"/>
      <c r="Y5" s="200"/>
      <c r="Z5" s="200"/>
      <c r="AA5" s="200"/>
      <c r="AB5" s="200"/>
      <c r="AC5" s="200"/>
    </row>
    <row r="6" spans="1:29" x14ac:dyDescent="0.2">
      <c r="B6" s="200"/>
      <c r="C6" s="200"/>
      <c r="D6" s="200"/>
      <c r="E6" s="200"/>
      <c r="F6" s="200"/>
      <c r="G6" s="200"/>
      <c r="H6" s="200"/>
      <c r="I6" s="200"/>
      <c r="J6" s="200"/>
      <c r="K6" s="200"/>
      <c r="L6" s="200"/>
      <c r="M6" s="200"/>
      <c r="N6" s="200"/>
      <c r="O6" s="200"/>
      <c r="P6" s="200"/>
      <c r="Q6" s="200"/>
      <c r="R6" s="200"/>
      <c r="S6" s="200"/>
      <c r="T6" s="200"/>
      <c r="U6" s="200"/>
      <c r="V6" s="200"/>
      <c r="W6" s="200"/>
      <c r="X6" s="200"/>
      <c r="Y6" s="200"/>
      <c r="Z6" s="200"/>
      <c r="AA6" s="200"/>
      <c r="AB6" s="200"/>
      <c r="AC6" s="200"/>
    </row>
    <row r="7" spans="1:29" x14ac:dyDescent="0.2">
      <c r="B7" s="200"/>
      <c r="C7" s="200"/>
      <c r="D7" s="200"/>
      <c r="E7" s="200"/>
      <c r="F7" s="200"/>
      <c r="G7" s="200"/>
      <c r="H7" s="200"/>
      <c r="I7" s="200"/>
      <c r="J7" s="200"/>
      <c r="K7" s="200"/>
      <c r="L7" s="200"/>
      <c r="M7" s="200"/>
      <c r="N7" s="200"/>
      <c r="O7" s="200"/>
      <c r="P7" s="200"/>
      <c r="Q7" s="200"/>
      <c r="R7" s="200"/>
      <c r="S7" s="200"/>
      <c r="T7" s="200"/>
      <c r="U7" s="200"/>
      <c r="V7" s="200"/>
      <c r="W7" s="200"/>
      <c r="X7" s="200"/>
      <c r="Y7" s="200"/>
      <c r="Z7" s="200"/>
      <c r="AA7" s="200"/>
      <c r="AB7" s="200"/>
      <c r="AC7" s="200"/>
    </row>
    <row r="9" spans="1:29" ht="15" customHeight="1" x14ac:dyDescent="0.2">
      <c r="A9" s="194" t="s">
        <v>114</v>
      </c>
      <c r="B9" s="194"/>
      <c r="C9" s="194"/>
      <c r="D9" s="194"/>
      <c r="E9" s="194"/>
      <c r="F9" s="194"/>
      <c r="G9" s="194"/>
      <c r="H9" s="194"/>
      <c r="I9" s="194"/>
      <c r="J9" s="194"/>
      <c r="K9" s="194"/>
      <c r="L9" s="194"/>
      <c r="M9" s="194"/>
      <c r="N9" s="194"/>
      <c r="O9" s="194"/>
      <c r="P9" s="195" t="s">
        <v>113</v>
      </c>
      <c r="Q9" s="196"/>
      <c r="R9" s="197"/>
      <c r="S9" s="198" t="s">
        <v>112</v>
      </c>
      <c r="T9" s="198"/>
      <c r="U9" s="198"/>
      <c r="V9" s="195" t="s">
        <v>111</v>
      </c>
      <c r="W9" s="196"/>
      <c r="X9" s="196"/>
      <c r="Y9" s="197"/>
      <c r="Z9" s="195" t="s">
        <v>110</v>
      </c>
      <c r="AA9" s="196"/>
      <c r="AB9" s="196"/>
      <c r="AC9" s="197"/>
    </row>
    <row r="10" spans="1:29" x14ac:dyDescent="0.2">
      <c r="A10" s="190"/>
      <c r="B10" s="190"/>
      <c r="C10" s="190"/>
      <c r="D10" s="190"/>
      <c r="E10" s="190"/>
      <c r="F10" s="190"/>
      <c r="G10" s="190"/>
      <c r="H10" s="190"/>
      <c r="I10" s="190"/>
      <c r="J10" s="190"/>
      <c r="K10" s="190"/>
      <c r="L10" s="190"/>
      <c r="M10" s="190"/>
      <c r="N10" s="190"/>
      <c r="O10" s="190"/>
      <c r="P10" s="183"/>
      <c r="Q10" s="184"/>
      <c r="R10" s="185"/>
      <c r="S10" s="186" t="s">
        <v>170</v>
      </c>
      <c r="T10" s="186"/>
      <c r="U10" s="186"/>
      <c r="V10" s="187">
        <v>0</v>
      </c>
      <c r="W10" s="188"/>
      <c r="X10" s="188"/>
      <c r="Y10" s="189"/>
      <c r="Z10" s="180">
        <f>P10*V10</f>
        <v>0</v>
      </c>
      <c r="AA10" s="181"/>
      <c r="AB10" s="181"/>
      <c r="AC10" s="182"/>
    </row>
    <row r="11" spans="1:29" x14ac:dyDescent="0.2">
      <c r="A11" s="190"/>
      <c r="B11" s="190"/>
      <c r="C11" s="190"/>
      <c r="D11" s="190"/>
      <c r="E11" s="190"/>
      <c r="F11" s="190"/>
      <c r="G11" s="190"/>
      <c r="H11" s="190"/>
      <c r="I11" s="190"/>
      <c r="J11" s="190"/>
      <c r="K11" s="190"/>
      <c r="L11" s="190"/>
      <c r="M11" s="190"/>
      <c r="N11" s="190"/>
      <c r="O11" s="190"/>
      <c r="P11" s="183"/>
      <c r="Q11" s="184"/>
      <c r="R11" s="185"/>
      <c r="S11" s="186" t="s">
        <v>170</v>
      </c>
      <c r="T11" s="186"/>
      <c r="U11" s="186"/>
      <c r="V11" s="187">
        <v>0</v>
      </c>
      <c r="W11" s="188"/>
      <c r="X11" s="188"/>
      <c r="Y11" s="189"/>
      <c r="Z11" s="180">
        <f>P11*V11</f>
        <v>0</v>
      </c>
      <c r="AA11" s="181"/>
      <c r="AB11" s="181"/>
      <c r="AC11" s="182"/>
    </row>
    <row r="12" spans="1:29" x14ac:dyDescent="0.2">
      <c r="A12" s="190"/>
      <c r="B12" s="190"/>
      <c r="C12" s="190"/>
      <c r="D12" s="190"/>
      <c r="E12" s="190"/>
      <c r="F12" s="190"/>
      <c r="G12" s="190"/>
      <c r="H12" s="190"/>
      <c r="I12" s="190"/>
      <c r="J12" s="190"/>
      <c r="K12" s="190"/>
      <c r="L12" s="190"/>
      <c r="M12" s="190"/>
      <c r="N12" s="190"/>
      <c r="O12" s="190"/>
      <c r="P12" s="183"/>
      <c r="Q12" s="184"/>
      <c r="R12" s="185"/>
      <c r="S12" s="186" t="s">
        <v>170</v>
      </c>
      <c r="T12" s="186"/>
      <c r="U12" s="186"/>
      <c r="V12" s="187">
        <v>0</v>
      </c>
      <c r="W12" s="188"/>
      <c r="X12" s="188"/>
      <c r="Y12" s="189"/>
      <c r="Z12" s="180">
        <f>P12*V12</f>
        <v>0</v>
      </c>
      <c r="AA12" s="181"/>
      <c r="AB12" s="181"/>
      <c r="AC12" s="182"/>
    </row>
    <row r="13" spans="1:29" x14ac:dyDescent="0.2">
      <c r="A13" s="190"/>
      <c r="B13" s="190"/>
      <c r="C13" s="190"/>
      <c r="D13" s="190"/>
      <c r="E13" s="190"/>
      <c r="F13" s="190"/>
      <c r="G13" s="190"/>
      <c r="H13" s="190"/>
      <c r="I13" s="190"/>
      <c r="J13" s="190"/>
      <c r="K13" s="190"/>
      <c r="L13" s="190"/>
      <c r="M13" s="190"/>
      <c r="N13" s="190"/>
      <c r="O13" s="190"/>
      <c r="P13" s="183"/>
      <c r="Q13" s="184"/>
      <c r="R13" s="185"/>
      <c r="S13" s="186" t="s">
        <v>170</v>
      </c>
      <c r="T13" s="186"/>
      <c r="U13" s="186"/>
      <c r="V13" s="187">
        <v>0</v>
      </c>
      <c r="W13" s="188"/>
      <c r="X13" s="188"/>
      <c r="Y13" s="189"/>
      <c r="Z13" s="180">
        <f>P13*V13</f>
        <v>0</v>
      </c>
      <c r="AA13" s="181"/>
      <c r="AB13" s="181"/>
      <c r="AC13" s="182"/>
    </row>
    <row r="14" spans="1:29" x14ac:dyDescent="0.2">
      <c r="A14" s="190"/>
      <c r="B14" s="190"/>
      <c r="C14" s="190"/>
      <c r="D14" s="190"/>
      <c r="E14" s="190"/>
      <c r="F14" s="190"/>
      <c r="G14" s="190"/>
      <c r="H14" s="190"/>
      <c r="I14" s="190"/>
      <c r="J14" s="190"/>
      <c r="K14" s="190"/>
      <c r="L14" s="190"/>
      <c r="M14" s="190"/>
      <c r="N14" s="190"/>
      <c r="O14" s="190"/>
      <c r="P14" s="183"/>
      <c r="Q14" s="184"/>
      <c r="R14" s="185"/>
      <c r="S14" s="186" t="s">
        <v>170</v>
      </c>
      <c r="T14" s="186"/>
      <c r="U14" s="186"/>
      <c r="V14" s="187">
        <v>0</v>
      </c>
      <c r="W14" s="188"/>
      <c r="X14" s="188"/>
      <c r="Y14" s="189"/>
      <c r="Z14" s="180">
        <f>P14*V14</f>
        <v>0</v>
      </c>
      <c r="AA14" s="181"/>
      <c r="AB14" s="181"/>
      <c r="AC14" s="182"/>
    </row>
    <row r="15" spans="1:29" x14ac:dyDescent="0.2">
      <c r="A15" s="190"/>
      <c r="B15" s="190"/>
      <c r="C15" s="190"/>
      <c r="D15" s="190"/>
      <c r="E15" s="190"/>
      <c r="F15" s="190"/>
      <c r="G15" s="190"/>
      <c r="H15" s="190"/>
      <c r="I15" s="190"/>
      <c r="J15" s="190"/>
      <c r="K15" s="190"/>
      <c r="L15" s="190"/>
      <c r="M15" s="190"/>
      <c r="N15" s="190"/>
      <c r="O15" s="190"/>
      <c r="P15" s="183"/>
      <c r="Q15" s="184"/>
      <c r="R15" s="185"/>
      <c r="S15" s="186" t="s">
        <v>170</v>
      </c>
      <c r="T15" s="186"/>
      <c r="U15" s="186"/>
      <c r="V15" s="187">
        <v>0</v>
      </c>
      <c r="W15" s="188"/>
      <c r="X15" s="188"/>
      <c r="Y15" s="189"/>
      <c r="Z15" s="180">
        <f t="shared" ref="Z15:Z17" si="0">P15*V15</f>
        <v>0</v>
      </c>
      <c r="AA15" s="181"/>
      <c r="AB15" s="181"/>
      <c r="AC15" s="182"/>
    </row>
    <row r="16" spans="1:29" x14ac:dyDescent="0.2">
      <c r="A16" s="190"/>
      <c r="B16" s="190"/>
      <c r="C16" s="190"/>
      <c r="D16" s="190"/>
      <c r="E16" s="190"/>
      <c r="F16" s="190"/>
      <c r="G16" s="190"/>
      <c r="H16" s="190"/>
      <c r="I16" s="190"/>
      <c r="J16" s="190"/>
      <c r="K16" s="190"/>
      <c r="L16" s="190"/>
      <c r="M16" s="190"/>
      <c r="N16" s="190"/>
      <c r="O16" s="190"/>
      <c r="P16" s="183"/>
      <c r="Q16" s="184"/>
      <c r="R16" s="185"/>
      <c r="S16" s="186" t="s">
        <v>170</v>
      </c>
      <c r="T16" s="186"/>
      <c r="U16" s="186"/>
      <c r="V16" s="187">
        <v>0</v>
      </c>
      <c r="W16" s="188"/>
      <c r="X16" s="188"/>
      <c r="Y16" s="189"/>
      <c r="Z16" s="180">
        <f t="shared" si="0"/>
        <v>0</v>
      </c>
      <c r="AA16" s="181"/>
      <c r="AB16" s="181"/>
      <c r="AC16" s="182"/>
    </row>
    <row r="17" spans="1:29" x14ac:dyDescent="0.2">
      <c r="A17" s="190"/>
      <c r="B17" s="190"/>
      <c r="C17" s="190"/>
      <c r="D17" s="190"/>
      <c r="E17" s="190"/>
      <c r="F17" s="190"/>
      <c r="G17" s="190"/>
      <c r="H17" s="190"/>
      <c r="I17" s="190"/>
      <c r="J17" s="190"/>
      <c r="K17" s="190"/>
      <c r="L17" s="190"/>
      <c r="M17" s="190"/>
      <c r="N17" s="190"/>
      <c r="O17" s="190"/>
      <c r="P17" s="183"/>
      <c r="Q17" s="184"/>
      <c r="R17" s="185"/>
      <c r="S17" s="186" t="s">
        <v>170</v>
      </c>
      <c r="T17" s="186"/>
      <c r="U17" s="186"/>
      <c r="V17" s="187">
        <v>0</v>
      </c>
      <c r="W17" s="188"/>
      <c r="X17" s="188"/>
      <c r="Y17" s="189"/>
      <c r="Z17" s="180">
        <f t="shared" si="0"/>
        <v>0</v>
      </c>
      <c r="AA17" s="181"/>
      <c r="AB17" s="181"/>
      <c r="AC17" s="182"/>
    </row>
    <row r="18" spans="1:29" x14ac:dyDescent="0.2">
      <c r="A18" s="190"/>
      <c r="B18" s="190"/>
      <c r="C18" s="190"/>
      <c r="D18" s="190"/>
      <c r="E18" s="190"/>
      <c r="F18" s="190"/>
      <c r="G18" s="190"/>
      <c r="H18" s="190"/>
      <c r="I18" s="190"/>
      <c r="J18" s="190"/>
      <c r="K18" s="190"/>
      <c r="L18" s="190"/>
      <c r="M18" s="190"/>
      <c r="N18" s="190"/>
      <c r="O18" s="190"/>
      <c r="P18" s="183"/>
      <c r="Q18" s="184"/>
      <c r="R18" s="185"/>
      <c r="S18" s="186" t="s">
        <v>170</v>
      </c>
      <c r="T18" s="186"/>
      <c r="U18" s="186"/>
      <c r="V18" s="187">
        <v>0</v>
      </c>
      <c r="W18" s="188"/>
      <c r="X18" s="188"/>
      <c r="Y18" s="189"/>
      <c r="Z18" s="180">
        <f>P18*V18</f>
        <v>0</v>
      </c>
      <c r="AA18" s="181"/>
      <c r="AB18" s="181"/>
      <c r="AC18" s="182"/>
    </row>
    <row r="19" spans="1:29" x14ac:dyDescent="0.2">
      <c r="A19" s="190"/>
      <c r="B19" s="190"/>
      <c r="C19" s="190"/>
      <c r="D19" s="190"/>
      <c r="E19" s="190"/>
      <c r="F19" s="190"/>
      <c r="G19" s="190"/>
      <c r="H19" s="190"/>
      <c r="I19" s="190"/>
      <c r="J19" s="190"/>
      <c r="K19" s="190"/>
      <c r="L19" s="190"/>
      <c r="M19" s="190"/>
      <c r="N19" s="190"/>
      <c r="O19" s="190"/>
      <c r="P19" s="183"/>
      <c r="Q19" s="184"/>
      <c r="R19" s="185"/>
      <c r="S19" s="186" t="s">
        <v>170</v>
      </c>
      <c r="T19" s="186"/>
      <c r="U19" s="186"/>
      <c r="V19" s="187">
        <v>0</v>
      </c>
      <c r="W19" s="188"/>
      <c r="X19" s="188"/>
      <c r="Y19" s="189"/>
      <c r="Z19" s="180">
        <f>P19*V19</f>
        <v>0</v>
      </c>
      <c r="AA19" s="181"/>
      <c r="AB19" s="181"/>
      <c r="AC19" s="182"/>
    </row>
    <row r="20" spans="1:29" x14ac:dyDescent="0.2">
      <c r="A20" s="190"/>
      <c r="B20" s="190"/>
      <c r="C20" s="190"/>
      <c r="D20" s="190"/>
      <c r="E20" s="190"/>
      <c r="F20" s="190"/>
      <c r="G20" s="190"/>
      <c r="H20" s="190"/>
      <c r="I20" s="190"/>
      <c r="J20" s="190"/>
      <c r="K20" s="190"/>
      <c r="L20" s="190"/>
      <c r="M20" s="190"/>
      <c r="N20" s="190"/>
      <c r="O20" s="190"/>
      <c r="P20" s="183"/>
      <c r="Q20" s="184"/>
      <c r="R20" s="185"/>
      <c r="S20" s="186" t="s">
        <v>170</v>
      </c>
      <c r="T20" s="186"/>
      <c r="U20" s="186"/>
      <c r="V20" s="187">
        <v>0</v>
      </c>
      <c r="W20" s="188"/>
      <c r="X20" s="188"/>
      <c r="Y20" s="189"/>
      <c r="Z20" s="180">
        <f>P20*V20</f>
        <v>0</v>
      </c>
      <c r="AA20" s="181"/>
      <c r="AB20" s="181"/>
      <c r="AC20" s="182"/>
    </row>
    <row r="21" spans="1:29" x14ac:dyDescent="0.2">
      <c r="A21" s="190"/>
      <c r="B21" s="190"/>
      <c r="C21" s="190"/>
      <c r="D21" s="190"/>
      <c r="E21" s="190"/>
      <c r="F21" s="190"/>
      <c r="G21" s="190"/>
      <c r="H21" s="190"/>
      <c r="I21" s="190"/>
      <c r="J21" s="190"/>
      <c r="K21" s="190"/>
      <c r="L21" s="190"/>
      <c r="M21" s="190"/>
      <c r="N21" s="190"/>
      <c r="O21" s="190"/>
      <c r="P21" s="183"/>
      <c r="Q21" s="184"/>
      <c r="R21" s="185"/>
      <c r="S21" s="186" t="s">
        <v>170</v>
      </c>
      <c r="T21" s="186"/>
      <c r="U21" s="186"/>
      <c r="V21" s="187">
        <v>0</v>
      </c>
      <c r="W21" s="188"/>
      <c r="X21" s="188"/>
      <c r="Y21" s="189"/>
      <c r="Z21" s="180">
        <f t="shared" ref="Z21:Z23" si="1">P21*V21</f>
        <v>0</v>
      </c>
      <c r="AA21" s="181"/>
      <c r="AB21" s="181"/>
      <c r="AC21" s="182"/>
    </row>
    <row r="22" spans="1:29" x14ac:dyDescent="0.2">
      <c r="A22" s="190"/>
      <c r="B22" s="190"/>
      <c r="C22" s="190"/>
      <c r="D22" s="190"/>
      <c r="E22" s="190"/>
      <c r="F22" s="190"/>
      <c r="G22" s="190"/>
      <c r="H22" s="190"/>
      <c r="I22" s="190"/>
      <c r="J22" s="190"/>
      <c r="K22" s="190"/>
      <c r="L22" s="190"/>
      <c r="M22" s="190"/>
      <c r="N22" s="190"/>
      <c r="O22" s="190"/>
      <c r="P22" s="183"/>
      <c r="Q22" s="184"/>
      <c r="R22" s="185"/>
      <c r="S22" s="186" t="s">
        <v>170</v>
      </c>
      <c r="T22" s="186"/>
      <c r="U22" s="186"/>
      <c r="V22" s="187">
        <v>0</v>
      </c>
      <c r="W22" s="188"/>
      <c r="X22" s="188"/>
      <c r="Y22" s="189"/>
      <c r="Z22" s="180">
        <f t="shared" si="1"/>
        <v>0</v>
      </c>
      <c r="AA22" s="181"/>
      <c r="AB22" s="181"/>
      <c r="AC22" s="182"/>
    </row>
    <row r="23" spans="1:29" x14ac:dyDescent="0.2">
      <c r="A23" s="190"/>
      <c r="B23" s="190"/>
      <c r="C23" s="190"/>
      <c r="D23" s="190"/>
      <c r="E23" s="190"/>
      <c r="F23" s="190"/>
      <c r="G23" s="190"/>
      <c r="H23" s="190"/>
      <c r="I23" s="190"/>
      <c r="J23" s="190"/>
      <c r="K23" s="190"/>
      <c r="L23" s="190"/>
      <c r="M23" s="190"/>
      <c r="N23" s="190"/>
      <c r="O23" s="190"/>
      <c r="P23" s="183"/>
      <c r="Q23" s="184"/>
      <c r="R23" s="185"/>
      <c r="S23" s="186" t="s">
        <v>170</v>
      </c>
      <c r="T23" s="186"/>
      <c r="U23" s="186"/>
      <c r="V23" s="187">
        <v>0</v>
      </c>
      <c r="W23" s="188"/>
      <c r="X23" s="188"/>
      <c r="Y23" s="189"/>
      <c r="Z23" s="180">
        <f t="shared" si="1"/>
        <v>0</v>
      </c>
      <c r="AA23" s="181"/>
      <c r="AB23" s="181"/>
      <c r="AC23" s="182"/>
    </row>
    <row r="24" spans="1:29" x14ac:dyDescent="0.2">
      <c r="A24" s="190"/>
      <c r="B24" s="190"/>
      <c r="C24" s="190"/>
      <c r="D24" s="190"/>
      <c r="E24" s="190"/>
      <c r="F24" s="190"/>
      <c r="G24" s="190"/>
      <c r="H24" s="190"/>
      <c r="I24" s="190"/>
      <c r="J24" s="190"/>
      <c r="K24" s="190"/>
      <c r="L24" s="190"/>
      <c r="M24" s="190"/>
      <c r="N24" s="190"/>
      <c r="O24" s="190"/>
      <c r="P24" s="183"/>
      <c r="Q24" s="184"/>
      <c r="R24" s="185"/>
      <c r="S24" s="186" t="s">
        <v>170</v>
      </c>
      <c r="T24" s="186"/>
      <c r="U24" s="186"/>
      <c r="V24" s="187">
        <v>0</v>
      </c>
      <c r="W24" s="188"/>
      <c r="X24" s="188"/>
      <c r="Y24" s="189"/>
      <c r="Z24" s="180">
        <f>P24*V24</f>
        <v>0</v>
      </c>
      <c r="AA24" s="181"/>
      <c r="AB24" s="181"/>
      <c r="AC24" s="182"/>
    </row>
    <row r="25" spans="1:29" x14ac:dyDescent="0.2">
      <c r="A25" s="190"/>
      <c r="B25" s="190"/>
      <c r="C25" s="190"/>
      <c r="D25" s="190"/>
      <c r="E25" s="190"/>
      <c r="F25" s="190"/>
      <c r="G25" s="190"/>
      <c r="H25" s="190"/>
      <c r="I25" s="190"/>
      <c r="J25" s="190"/>
      <c r="K25" s="190"/>
      <c r="L25" s="190"/>
      <c r="M25" s="190"/>
      <c r="N25" s="190"/>
      <c r="O25" s="190"/>
      <c r="P25" s="183"/>
      <c r="Q25" s="184"/>
      <c r="R25" s="185"/>
      <c r="S25" s="186" t="s">
        <v>170</v>
      </c>
      <c r="T25" s="186"/>
      <c r="U25" s="186"/>
      <c r="V25" s="187">
        <v>0</v>
      </c>
      <c r="W25" s="188"/>
      <c r="X25" s="188"/>
      <c r="Y25" s="189"/>
      <c r="Z25" s="180">
        <f>P25*V25</f>
        <v>0</v>
      </c>
      <c r="AA25" s="181"/>
      <c r="AB25" s="181"/>
      <c r="AC25" s="182"/>
    </row>
    <row r="26" spans="1:29" x14ac:dyDescent="0.2">
      <c r="B26" s="110"/>
      <c r="X26" s="125"/>
      <c r="Y26" s="125" t="s">
        <v>121</v>
      </c>
      <c r="Z26" s="180">
        <f>SUM(Z10:AC25)</f>
        <v>0</v>
      </c>
      <c r="AA26" s="181"/>
      <c r="AB26" s="181"/>
      <c r="AC26" s="182"/>
    </row>
    <row r="28" spans="1:29" x14ac:dyDescent="0.2">
      <c r="A28" s="28" t="s">
        <v>122</v>
      </c>
    </row>
    <row r="29" spans="1:29" x14ac:dyDescent="0.2">
      <c r="A29" s="201" t="s">
        <v>123</v>
      </c>
      <c r="B29" s="201"/>
      <c r="C29" s="201"/>
      <c r="D29" s="201"/>
      <c r="E29" s="201"/>
      <c r="F29" s="201"/>
      <c r="G29" s="201"/>
    </row>
  </sheetData>
  <sheetProtection algorithmName="SHA-512" hashValue="vpkKHW3xxaQm3p5PJTu9pxd7U0O7FS8gfHfJ1hkDHuLeKaBfXMAR0ZwQFBHDTshwG2QIHy4dxsYAFPgy+8E4Ag==" saltValue="/9TsPbDdjSiuUiS4CqWlaQ==" spinCount="100000" sheet="1" objects="1" scenarios="1"/>
  <mergeCells count="89">
    <mergeCell ref="A25:O25"/>
    <mergeCell ref="A14:O14"/>
    <mergeCell ref="A15:O15"/>
    <mergeCell ref="A16:O16"/>
    <mergeCell ref="A17:O17"/>
    <mergeCell ref="A18:O18"/>
    <mergeCell ref="A19:O19"/>
    <mergeCell ref="A20:O20"/>
    <mergeCell ref="A21:O21"/>
    <mergeCell ref="A22:O22"/>
    <mergeCell ref="A23:O23"/>
    <mergeCell ref="A24:O24"/>
    <mergeCell ref="Z26:AC26"/>
    <mergeCell ref="B4:AC7"/>
    <mergeCell ref="A29:G29"/>
    <mergeCell ref="A9:O9"/>
    <mergeCell ref="A10:O10"/>
    <mergeCell ref="A11:O11"/>
    <mergeCell ref="A12:O12"/>
    <mergeCell ref="A13:O13"/>
    <mergeCell ref="P24:R24"/>
    <mergeCell ref="S24:U24"/>
    <mergeCell ref="V24:Y24"/>
    <mergeCell ref="Z24:AC24"/>
    <mergeCell ref="P25:R25"/>
    <mergeCell ref="S25:U25"/>
    <mergeCell ref="V25:Y25"/>
    <mergeCell ref="Z25:AC25"/>
    <mergeCell ref="P22:R22"/>
    <mergeCell ref="S22:U22"/>
    <mergeCell ref="V22:Y22"/>
    <mergeCell ref="Z22:AC22"/>
    <mergeCell ref="P23:R23"/>
    <mergeCell ref="S23:U23"/>
    <mergeCell ref="V23:Y23"/>
    <mergeCell ref="Z23:AC23"/>
    <mergeCell ref="P20:R20"/>
    <mergeCell ref="S20:U20"/>
    <mergeCell ref="V20:Y20"/>
    <mergeCell ref="Z20:AC20"/>
    <mergeCell ref="P21:R21"/>
    <mergeCell ref="S21:U21"/>
    <mergeCell ref="V21:Y21"/>
    <mergeCell ref="Z21:AC21"/>
    <mergeCell ref="P18:R18"/>
    <mergeCell ref="S18:U18"/>
    <mergeCell ref="V18:Y18"/>
    <mergeCell ref="Z18:AC18"/>
    <mergeCell ref="P19:R19"/>
    <mergeCell ref="S19:U19"/>
    <mergeCell ref="V19:Y19"/>
    <mergeCell ref="Z19:AC19"/>
    <mergeCell ref="P16:R16"/>
    <mergeCell ref="S16:U16"/>
    <mergeCell ref="V16:Y16"/>
    <mergeCell ref="Z16:AC16"/>
    <mergeCell ref="P17:R17"/>
    <mergeCell ref="S17:U17"/>
    <mergeCell ref="V17:Y17"/>
    <mergeCell ref="Z17:AC17"/>
    <mergeCell ref="P14:R14"/>
    <mergeCell ref="S14:U14"/>
    <mergeCell ref="V14:Y14"/>
    <mergeCell ref="Z14:AC14"/>
    <mergeCell ref="P15:R15"/>
    <mergeCell ref="S15:U15"/>
    <mergeCell ref="V15:Y15"/>
    <mergeCell ref="Z15:AC15"/>
    <mergeCell ref="P12:R12"/>
    <mergeCell ref="S12:U12"/>
    <mergeCell ref="V12:Y12"/>
    <mergeCell ref="Z12:AC12"/>
    <mergeCell ref="P13:R13"/>
    <mergeCell ref="S13:U13"/>
    <mergeCell ref="V13:Y13"/>
    <mergeCell ref="Z13:AC13"/>
    <mergeCell ref="P10:R10"/>
    <mergeCell ref="S10:U10"/>
    <mergeCell ref="V10:Y10"/>
    <mergeCell ref="Z10:AC10"/>
    <mergeCell ref="P11:R11"/>
    <mergeCell ref="S11:U11"/>
    <mergeCell ref="V11:Y11"/>
    <mergeCell ref="Z11:AC11"/>
    <mergeCell ref="A1:AC1"/>
    <mergeCell ref="P9:R9"/>
    <mergeCell ref="S9:U9"/>
    <mergeCell ref="V9:Y9"/>
    <mergeCell ref="Z9:AC9"/>
  </mergeCells>
  <pageMargins left="0.25" right="0.25" top="0.75" bottom="0.75" header="0.3" footer="0.3"/>
  <pageSetup orientation="portrait" r:id="rId1"/>
  <headerFooter>
    <oddHeader>&amp;C&amp;"Calibri,Bold"&amp;12&amp;K000000SURFACE TRANSPORTATION BLOCK GRANT SET-ASIDE (STBG-SA)/TA CATEGORY 9 FUNDING CALL FOR PROJECTS</oddHeader>
    <oddFooter>&amp;L&amp;"Calibri,Regular"Corpus Christi MPO 2026 Project Application&amp;R&amp;"Calibri,Regular"Page 10 of 12</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4407B96C-2098-4A43-8BFB-BF4EA4FDBE42}">
          <x14:formula1>
            <xm:f>dropdowns!$W$4:$W$25</xm:f>
          </x14:formula1>
          <xm:sqref>S10:U25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EE7C2-C459-46D0-935B-012D9D5E1881}">
  <sheetPr codeName="Sheet11"/>
  <dimension ref="A1:AC33"/>
  <sheetViews>
    <sheetView view="pageLayout" zoomScaleNormal="100" workbookViewId="0">
      <selection activeCell="V50" sqref="V50"/>
    </sheetView>
  </sheetViews>
  <sheetFormatPr defaultColWidth="9.140625" defaultRowHeight="12.75" x14ac:dyDescent="0.2"/>
  <cols>
    <col min="1" max="29" width="3.42578125" style="27" customWidth="1"/>
    <col min="30" max="16384" width="9.140625" style="27"/>
  </cols>
  <sheetData>
    <row r="1" spans="1:29" ht="18.75" x14ac:dyDescent="0.2">
      <c r="A1" s="135" t="s">
        <v>124</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row>
    <row r="2" spans="1:29" x14ac:dyDescent="0.2">
      <c r="A2" s="104" t="s">
        <v>910</v>
      </c>
      <c r="B2" s="28" t="s">
        <v>823</v>
      </c>
    </row>
    <row r="3" spans="1:29" x14ac:dyDescent="0.2">
      <c r="B3" s="202" t="s">
        <v>867</v>
      </c>
      <c r="C3" s="202"/>
      <c r="D3" s="202"/>
      <c r="E3" s="202"/>
      <c r="F3" s="202"/>
      <c r="G3" s="202"/>
      <c r="H3" s="202"/>
      <c r="I3" s="202"/>
      <c r="J3" s="202"/>
      <c r="K3" s="202"/>
      <c r="L3" s="202"/>
      <c r="M3" s="202"/>
      <c r="N3" s="202"/>
      <c r="O3" s="202"/>
      <c r="P3" s="202"/>
      <c r="Q3" s="202"/>
      <c r="R3" s="202"/>
      <c r="S3" s="202"/>
      <c r="T3" s="202"/>
      <c r="V3" s="104" t="s">
        <v>2</v>
      </c>
      <c r="X3" s="203">
        <f>ROUNDUP(Budget2!Z51,-2)</f>
        <v>0</v>
      </c>
      <c r="Y3" s="204"/>
      <c r="Z3" s="204"/>
      <c r="AA3" s="204"/>
      <c r="AB3" s="204"/>
      <c r="AC3" s="205"/>
    </row>
    <row r="4" spans="1:29" x14ac:dyDescent="0.2">
      <c r="B4" s="202" t="s">
        <v>126</v>
      </c>
      <c r="C4" s="202"/>
      <c r="D4" s="202"/>
      <c r="E4" s="202"/>
      <c r="F4" s="202"/>
      <c r="G4" s="202"/>
      <c r="H4" s="202"/>
      <c r="I4" s="202"/>
      <c r="J4" s="202"/>
      <c r="K4" s="202"/>
      <c r="L4" s="202"/>
      <c r="M4" s="202"/>
      <c r="N4" s="202"/>
      <c r="O4" s="202"/>
      <c r="P4" s="202"/>
      <c r="Q4" s="202"/>
      <c r="R4" s="202"/>
      <c r="S4" s="202"/>
      <c r="T4" s="202"/>
      <c r="V4" s="104" t="s">
        <v>1</v>
      </c>
      <c r="X4" s="203">
        <f>ROUNDUP(X3*IF(dropdowns!S$12="(select)",0,(dropdowns!$S$12)),-2)</f>
        <v>0</v>
      </c>
      <c r="Y4" s="204"/>
      <c r="Z4" s="204"/>
      <c r="AA4" s="204"/>
      <c r="AB4" s="204"/>
      <c r="AC4" s="205"/>
    </row>
    <row r="5" spans="1:29" x14ac:dyDescent="0.2">
      <c r="B5" s="202" t="s">
        <v>900</v>
      </c>
      <c r="C5" s="202"/>
      <c r="D5" s="202"/>
      <c r="E5" s="202"/>
      <c r="F5" s="202"/>
      <c r="G5" s="202"/>
      <c r="H5" s="202"/>
      <c r="I5" s="202"/>
      <c r="J5" s="202"/>
      <c r="K5" s="202"/>
      <c r="L5" s="202"/>
      <c r="M5" s="202"/>
      <c r="N5" s="202"/>
      <c r="O5" s="202"/>
      <c r="P5" s="202"/>
      <c r="Q5" s="202"/>
      <c r="R5" s="202"/>
      <c r="S5" s="202"/>
      <c r="T5" s="202"/>
      <c r="V5" s="104" t="s">
        <v>3</v>
      </c>
      <c r="X5" s="203">
        <f>ROUNDUP((X3*((1+0.04))^dropdowns!S24),-2)</f>
        <v>0</v>
      </c>
      <c r="Y5" s="204"/>
      <c r="Z5" s="204"/>
      <c r="AA5" s="204"/>
      <c r="AB5" s="204"/>
      <c r="AC5" s="205"/>
    </row>
    <row r="6" spans="1:29" x14ac:dyDescent="0.2">
      <c r="B6" s="202" t="s">
        <v>866</v>
      </c>
      <c r="C6" s="202"/>
      <c r="D6" s="202"/>
      <c r="E6" s="202"/>
      <c r="F6" s="202"/>
      <c r="G6" s="202"/>
      <c r="H6" s="202"/>
      <c r="I6" s="202"/>
      <c r="J6" s="202"/>
      <c r="K6" s="202"/>
      <c r="L6" s="202"/>
      <c r="M6" s="202"/>
      <c r="N6" s="202"/>
      <c r="O6" s="202"/>
      <c r="P6" s="202"/>
      <c r="Q6" s="202"/>
      <c r="R6" s="202"/>
      <c r="S6" s="202"/>
      <c r="T6" s="202"/>
      <c r="V6" s="104" t="s">
        <v>18</v>
      </c>
      <c r="X6" s="203">
        <f>ROUNDUP(Budget3!Z26,-2)</f>
        <v>0</v>
      </c>
      <c r="Y6" s="204"/>
      <c r="Z6" s="204"/>
      <c r="AA6" s="204"/>
      <c r="AB6" s="204"/>
      <c r="AC6" s="205"/>
    </row>
    <row r="7" spans="1:29" x14ac:dyDescent="0.2">
      <c r="B7" s="202" t="s">
        <v>817</v>
      </c>
      <c r="C7" s="202"/>
      <c r="D7" s="202"/>
      <c r="E7" s="202"/>
      <c r="F7" s="202"/>
      <c r="G7" s="202"/>
      <c r="H7" s="202"/>
      <c r="I7" s="202"/>
      <c r="J7" s="202"/>
      <c r="K7" s="202"/>
      <c r="L7" s="202"/>
      <c r="M7" s="202"/>
      <c r="N7" s="202"/>
      <c r="O7" s="202"/>
      <c r="P7" s="202"/>
      <c r="Q7" s="202"/>
      <c r="R7" s="202"/>
      <c r="S7" s="202"/>
      <c r="T7" s="202"/>
      <c r="V7" s="104" t="s">
        <v>20</v>
      </c>
      <c r="X7" s="203">
        <f>ROUNDUP(X3+X4+X5+X6,-2)</f>
        <v>0</v>
      </c>
      <c r="Y7" s="204"/>
      <c r="Z7" s="204"/>
      <c r="AA7" s="204"/>
      <c r="AB7" s="204"/>
      <c r="AC7" s="205"/>
    </row>
    <row r="8" spans="1:29" ht="15" x14ac:dyDescent="0.2">
      <c r="B8" s="202" t="s">
        <v>818</v>
      </c>
      <c r="C8" s="202"/>
      <c r="D8" s="202"/>
      <c r="E8" s="202"/>
      <c r="F8" s="202"/>
      <c r="G8" s="202"/>
      <c r="H8" s="202"/>
      <c r="I8" s="202"/>
      <c r="J8" s="202"/>
      <c r="K8" s="202"/>
      <c r="L8" s="202"/>
      <c r="M8" s="202"/>
      <c r="N8" s="202"/>
      <c r="O8" s="202"/>
      <c r="P8" s="202"/>
      <c r="Q8" s="202"/>
      <c r="R8" s="202"/>
      <c r="S8" s="202"/>
      <c r="T8" s="202"/>
      <c r="V8" s="104" t="s">
        <v>21</v>
      </c>
      <c r="X8" s="203">
        <f>ROUNDUP((X3+X4+X5)*0.15,-2)</f>
        <v>0</v>
      </c>
      <c r="Y8" s="204"/>
      <c r="Z8" s="204"/>
      <c r="AA8" s="204"/>
      <c r="AB8" s="204"/>
      <c r="AC8" s="205"/>
    </row>
    <row r="9" spans="1:29" x14ac:dyDescent="0.2">
      <c r="B9" s="202" t="s">
        <v>819</v>
      </c>
      <c r="C9" s="202"/>
      <c r="D9" s="202"/>
      <c r="E9" s="202"/>
      <c r="F9" s="202"/>
      <c r="G9" s="202"/>
      <c r="H9" s="202"/>
      <c r="I9" s="202"/>
      <c r="J9" s="202"/>
      <c r="K9" s="202"/>
      <c r="L9" s="202"/>
      <c r="M9" s="202"/>
      <c r="N9" s="202"/>
      <c r="O9" s="202"/>
      <c r="P9" s="202"/>
      <c r="Q9" s="202"/>
      <c r="R9" s="202"/>
      <c r="S9" s="202"/>
      <c r="T9" s="202"/>
      <c r="V9" s="104" t="s">
        <v>25</v>
      </c>
      <c r="X9" s="203">
        <f>ROUNDUP(X7+X8,-2)</f>
        <v>0</v>
      </c>
      <c r="Y9" s="204"/>
      <c r="Z9" s="204"/>
      <c r="AA9" s="204"/>
      <c r="AB9" s="204"/>
      <c r="AC9" s="205"/>
    </row>
    <row r="10" spans="1:29" ht="15" x14ac:dyDescent="0.2">
      <c r="B10" s="206" t="s">
        <v>820</v>
      </c>
      <c r="C10" s="206"/>
      <c r="D10" s="206"/>
      <c r="E10" s="206"/>
      <c r="F10" s="206"/>
      <c r="G10" s="206"/>
      <c r="H10" s="206"/>
      <c r="I10" s="206"/>
      <c r="L10" s="207">
        <v>0.2</v>
      </c>
      <c r="M10" s="207"/>
      <c r="N10" s="207"/>
      <c r="P10" s="27" t="s">
        <v>127</v>
      </c>
      <c r="X10" s="208">
        <f>X9*L10</f>
        <v>0</v>
      </c>
      <c r="Y10" s="209"/>
      <c r="Z10" s="209"/>
      <c r="AA10" s="209"/>
      <c r="AB10" s="209"/>
      <c r="AC10" s="210"/>
    </row>
    <row r="11" spans="1:29" ht="15" x14ac:dyDescent="0.2">
      <c r="B11" s="28" t="s">
        <v>821</v>
      </c>
      <c r="L11" s="207">
        <v>0</v>
      </c>
      <c r="M11" s="207"/>
      <c r="N11" s="207"/>
      <c r="X11" s="208">
        <f>X9*L11</f>
        <v>0</v>
      </c>
      <c r="Y11" s="209"/>
      <c r="Z11" s="209"/>
      <c r="AA11" s="209"/>
      <c r="AB11" s="209"/>
      <c r="AC11" s="210"/>
    </row>
    <row r="12" spans="1:29" ht="8.25" customHeight="1" x14ac:dyDescent="0.2"/>
    <row r="13" spans="1:29" ht="15" customHeight="1" x14ac:dyDescent="0.2">
      <c r="A13" s="138" t="s">
        <v>897</v>
      </c>
      <c r="B13" s="138"/>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row>
    <row r="14" spans="1:29" x14ac:dyDescent="0.2">
      <c r="A14" s="138"/>
      <c r="B14" s="138"/>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row>
    <row r="15" spans="1:29" ht="4.5" customHeight="1" x14ac:dyDescent="0.2">
      <c r="A15" s="122"/>
      <c r="B15" s="122"/>
      <c r="C15" s="122"/>
      <c r="D15" s="122"/>
      <c r="E15" s="122"/>
      <c r="F15" s="122"/>
      <c r="G15" s="122"/>
      <c r="H15" s="122"/>
      <c r="I15" s="122"/>
      <c r="J15" s="122"/>
      <c r="K15" s="122"/>
      <c r="L15" s="122"/>
      <c r="M15" s="122"/>
      <c r="N15" s="122"/>
      <c r="O15" s="122"/>
      <c r="P15" s="122"/>
      <c r="Q15" s="122"/>
      <c r="R15" s="122"/>
      <c r="S15" s="122"/>
      <c r="T15" s="122"/>
      <c r="U15" s="122"/>
      <c r="V15" s="122"/>
      <c r="W15" s="122"/>
      <c r="X15" s="122"/>
      <c r="Y15" s="122"/>
      <c r="Z15" s="122"/>
      <c r="AA15" s="122"/>
      <c r="AB15" s="122"/>
      <c r="AC15" s="122"/>
    </row>
    <row r="16" spans="1:29" ht="15" customHeight="1" x14ac:dyDescent="0.2">
      <c r="A16" s="138" t="s">
        <v>912</v>
      </c>
      <c r="B16" s="138"/>
      <c r="C16" s="138"/>
      <c r="D16" s="138"/>
      <c r="E16" s="138"/>
      <c r="F16" s="138"/>
      <c r="G16" s="138"/>
      <c r="H16" s="138"/>
      <c r="I16" s="138"/>
      <c r="J16" s="138"/>
      <c r="K16" s="138"/>
      <c r="L16" s="138"/>
      <c r="M16" s="138"/>
      <c r="N16" s="138"/>
      <c r="O16" s="138"/>
      <c r="P16" s="138"/>
      <c r="Q16" s="138"/>
      <c r="R16" s="138"/>
      <c r="S16" s="138"/>
      <c r="T16" s="138"/>
      <c r="U16" s="138"/>
      <c r="V16" s="138"/>
      <c r="W16" s="138"/>
      <c r="X16" s="138"/>
      <c r="Y16" s="138"/>
      <c r="Z16" s="138"/>
      <c r="AA16" s="138"/>
      <c r="AB16" s="138"/>
      <c r="AC16" s="138"/>
    </row>
    <row r="17" spans="1:29" x14ac:dyDescent="0.2">
      <c r="A17" s="138"/>
      <c r="B17" s="138"/>
      <c r="C17" s="138"/>
      <c r="D17" s="138"/>
      <c r="E17" s="138"/>
      <c r="F17" s="138"/>
      <c r="G17" s="138"/>
      <c r="H17" s="138"/>
      <c r="I17" s="138"/>
      <c r="J17" s="138"/>
      <c r="K17" s="138"/>
      <c r="L17" s="138"/>
      <c r="M17" s="138"/>
      <c r="N17" s="138"/>
      <c r="O17" s="138"/>
      <c r="P17" s="138"/>
      <c r="Q17" s="138"/>
      <c r="R17" s="138"/>
      <c r="S17" s="138"/>
      <c r="T17" s="138"/>
      <c r="U17" s="138"/>
      <c r="V17" s="138"/>
      <c r="W17" s="138"/>
      <c r="X17" s="138"/>
      <c r="Y17" s="138"/>
      <c r="Z17" s="138"/>
      <c r="AA17" s="138"/>
      <c r="AB17" s="138"/>
      <c r="AC17" s="138"/>
    </row>
    <row r="18" spans="1:29" x14ac:dyDescent="0.2">
      <c r="A18" s="138"/>
      <c r="B18" s="138"/>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row>
    <row r="19" spans="1:29" ht="6" customHeight="1" x14ac:dyDescent="0.2"/>
    <row r="20" spans="1:29" x14ac:dyDescent="0.2">
      <c r="A20" s="138" t="s">
        <v>822</v>
      </c>
      <c r="B20" s="138"/>
      <c r="C20" s="138"/>
      <c r="D20" s="138"/>
      <c r="E20" s="138"/>
      <c r="F20" s="138"/>
      <c r="G20" s="138"/>
      <c r="H20" s="138"/>
      <c r="I20" s="138"/>
      <c r="J20" s="138"/>
      <c r="K20" s="138"/>
      <c r="L20" s="138"/>
      <c r="M20" s="138"/>
      <c r="N20" s="138"/>
      <c r="O20" s="138"/>
      <c r="P20" s="138"/>
      <c r="Q20" s="138"/>
      <c r="R20" s="138"/>
      <c r="S20" s="138"/>
      <c r="T20" s="138"/>
      <c r="U20" s="138"/>
      <c r="V20" s="138"/>
      <c r="W20" s="138"/>
      <c r="X20" s="138"/>
      <c r="Y20" s="138"/>
      <c r="Z20" s="138"/>
      <c r="AA20" s="138"/>
      <c r="AB20" s="138"/>
      <c r="AC20" s="138"/>
    </row>
    <row r="21" spans="1:29" x14ac:dyDescent="0.2">
      <c r="A21" s="138"/>
      <c r="B21" s="138"/>
      <c r="C21" s="138"/>
      <c r="D21" s="138"/>
      <c r="E21" s="138"/>
      <c r="F21" s="138"/>
      <c r="G21" s="138"/>
      <c r="H21" s="138"/>
      <c r="I21" s="138"/>
      <c r="J21" s="138"/>
      <c r="K21" s="138"/>
      <c r="L21" s="138"/>
      <c r="M21" s="138"/>
      <c r="N21" s="138"/>
      <c r="O21" s="138"/>
      <c r="P21" s="138"/>
      <c r="Q21" s="138"/>
      <c r="R21" s="138"/>
      <c r="S21" s="138"/>
      <c r="T21" s="138"/>
      <c r="U21" s="138"/>
      <c r="V21" s="138"/>
      <c r="W21" s="138"/>
      <c r="X21" s="138"/>
      <c r="Y21" s="138"/>
      <c r="Z21" s="138"/>
      <c r="AA21" s="138"/>
      <c r="AB21" s="138"/>
      <c r="AC21" s="138"/>
    </row>
    <row r="22" spans="1:29" x14ac:dyDescent="0.2">
      <c r="A22" s="138"/>
      <c r="B22" s="138"/>
      <c r="C22" s="138"/>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row>
    <row r="23" spans="1:29" ht="6.75" customHeight="1" x14ac:dyDescent="0.2"/>
    <row r="24" spans="1:29" x14ac:dyDescent="0.2">
      <c r="A24" s="138"/>
      <c r="B24" s="138"/>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row>
    <row r="25" spans="1:29" x14ac:dyDescent="0.2">
      <c r="A25" s="138"/>
      <c r="B25" s="138"/>
      <c r="C25" s="138"/>
      <c r="D25" s="138"/>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row>
    <row r="26" spans="1:29" ht="6" customHeight="1" x14ac:dyDescent="0.2">
      <c r="A26" s="113"/>
      <c r="B26" s="113"/>
      <c r="C26" s="113"/>
      <c r="D26" s="113"/>
      <c r="E26" s="113"/>
      <c r="F26" s="113"/>
      <c r="G26" s="113"/>
      <c r="H26" s="113"/>
      <c r="I26" s="113"/>
      <c r="J26" s="113"/>
      <c r="K26" s="113"/>
      <c r="L26" s="113"/>
      <c r="M26" s="113"/>
      <c r="N26" s="113"/>
      <c r="O26" s="113"/>
      <c r="P26" s="113"/>
      <c r="Q26" s="113"/>
      <c r="R26" s="113"/>
      <c r="S26" s="113"/>
      <c r="T26" s="113"/>
      <c r="U26" s="113"/>
      <c r="V26" s="113"/>
      <c r="W26" s="113"/>
      <c r="X26" s="113"/>
      <c r="Y26" s="113"/>
      <c r="Z26" s="113"/>
      <c r="AA26" s="113"/>
      <c r="AB26" s="113"/>
      <c r="AC26" s="113"/>
    </row>
    <row r="27" spans="1:29" x14ac:dyDescent="0.2">
      <c r="A27" s="113"/>
      <c r="B27" s="113"/>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row>
    <row r="28" spans="1:29" x14ac:dyDescent="0.2">
      <c r="A28" s="28"/>
      <c r="B28" s="28"/>
      <c r="C28" s="28"/>
      <c r="D28" s="28"/>
      <c r="E28" s="213" t="s">
        <v>137</v>
      </c>
      <c r="F28" s="213"/>
      <c r="G28" s="213"/>
      <c r="H28" s="213"/>
      <c r="I28" s="213"/>
      <c r="J28" s="213"/>
      <c r="K28" s="213"/>
      <c r="L28" s="213"/>
      <c r="M28" s="213"/>
      <c r="N28" s="213"/>
      <c r="O28" s="213"/>
      <c r="P28" s="213"/>
      <c r="Q28" s="213"/>
      <c r="R28" s="213"/>
      <c r="S28" s="213"/>
      <c r="T28" s="213"/>
      <c r="U28" s="213"/>
      <c r="V28" s="213"/>
      <c r="W28" s="213"/>
      <c r="X28" s="213"/>
      <c r="Y28" s="213"/>
      <c r="Z28" s="213"/>
      <c r="AA28" s="213"/>
      <c r="AB28" s="213"/>
      <c r="AC28" s="213"/>
    </row>
    <row r="29" spans="1:29" ht="30" customHeight="1" x14ac:dyDescent="0.2">
      <c r="A29" s="5"/>
      <c r="B29" s="5"/>
      <c r="C29" s="5"/>
      <c r="D29" s="5"/>
      <c r="E29" s="215" t="s">
        <v>132</v>
      </c>
      <c r="F29" s="215"/>
      <c r="G29" s="215"/>
      <c r="H29" s="215"/>
      <c r="I29" s="215"/>
      <c r="J29" s="216" t="s">
        <v>133</v>
      </c>
      <c r="K29" s="216"/>
      <c r="L29" s="216"/>
      <c r="M29" s="216"/>
      <c r="N29" s="216"/>
      <c r="O29" s="215" t="s">
        <v>134</v>
      </c>
      <c r="P29" s="215"/>
      <c r="Q29" s="215"/>
      <c r="R29" s="215"/>
      <c r="S29" s="215"/>
      <c r="T29" s="215" t="s">
        <v>135</v>
      </c>
      <c r="U29" s="215"/>
      <c r="V29" s="215"/>
      <c r="W29" s="215"/>
      <c r="X29" s="215"/>
      <c r="Y29" s="215" t="s">
        <v>136</v>
      </c>
      <c r="Z29" s="215"/>
      <c r="AA29" s="215"/>
      <c r="AB29" s="215"/>
      <c r="AC29" s="215"/>
    </row>
    <row r="30" spans="1:29" x14ac:dyDescent="0.2">
      <c r="A30" s="211" t="s">
        <v>129</v>
      </c>
      <c r="B30" s="211"/>
      <c r="C30" s="211"/>
      <c r="D30" s="211"/>
      <c r="E30" s="212">
        <f>SignaturePage!T3</f>
        <v>0.8</v>
      </c>
      <c r="F30" s="212"/>
      <c r="G30" s="212"/>
      <c r="H30" s="212"/>
      <c r="I30" s="212"/>
      <c r="J30" s="214">
        <v>0</v>
      </c>
      <c r="K30" s="214"/>
      <c r="L30" s="214"/>
      <c r="M30" s="214"/>
      <c r="N30" s="214"/>
      <c r="O30" s="214">
        <f>X7*SignaturePage!T3</f>
        <v>0</v>
      </c>
      <c r="P30" s="214"/>
      <c r="Q30" s="214"/>
      <c r="R30" s="214"/>
      <c r="S30" s="214"/>
      <c r="T30" s="214">
        <f>X8*SignaturePage!T3</f>
        <v>0</v>
      </c>
      <c r="U30" s="214"/>
      <c r="V30" s="214"/>
      <c r="W30" s="214"/>
      <c r="X30" s="214"/>
      <c r="Y30" s="214">
        <f>SignaturePage!X3</f>
        <v>0</v>
      </c>
      <c r="Z30" s="214"/>
      <c r="AA30" s="214"/>
      <c r="AB30" s="214"/>
      <c r="AC30" s="214"/>
    </row>
    <row r="31" spans="1:29" x14ac:dyDescent="0.2">
      <c r="A31" s="211" t="s">
        <v>130</v>
      </c>
      <c r="B31" s="211"/>
      <c r="C31" s="211"/>
      <c r="D31" s="211"/>
      <c r="E31" s="212">
        <f>SignaturePage!T4</f>
        <v>0</v>
      </c>
      <c r="F31" s="212"/>
      <c r="G31" s="212"/>
      <c r="H31" s="212"/>
      <c r="I31" s="212"/>
      <c r="J31" s="214">
        <v>0</v>
      </c>
      <c r="K31" s="214"/>
      <c r="L31" s="214"/>
      <c r="M31" s="214"/>
      <c r="N31" s="214"/>
      <c r="O31" s="214">
        <f>IF(SignaturePage!T4="-",0,X7*SignaturePage!T4)</f>
        <v>0</v>
      </c>
      <c r="P31" s="214"/>
      <c r="Q31" s="214"/>
      <c r="R31" s="214"/>
      <c r="S31" s="214"/>
      <c r="T31" s="214">
        <f>IF(SignaturePage!T4="-",0,X8*SignaturePage!T4)</f>
        <v>0</v>
      </c>
      <c r="U31" s="214"/>
      <c r="V31" s="214"/>
      <c r="W31" s="214"/>
      <c r="X31" s="214"/>
      <c r="Y31" s="214">
        <f>IF(SignaturePage!X4="-",0,SignaturePage!X4)</f>
        <v>0</v>
      </c>
      <c r="Z31" s="214"/>
      <c r="AA31" s="214"/>
      <c r="AB31" s="214"/>
      <c r="AC31" s="214"/>
    </row>
    <row r="32" spans="1:29" x14ac:dyDescent="0.2">
      <c r="A32" s="211" t="s">
        <v>131</v>
      </c>
      <c r="B32" s="211"/>
      <c r="C32" s="211"/>
      <c r="D32" s="211"/>
      <c r="E32" s="212">
        <f>SignaturePage!T5</f>
        <v>0.2</v>
      </c>
      <c r="F32" s="212"/>
      <c r="G32" s="212"/>
      <c r="H32" s="212"/>
      <c r="I32" s="212"/>
      <c r="J32" s="214">
        <v>0</v>
      </c>
      <c r="K32" s="214"/>
      <c r="L32" s="214"/>
      <c r="M32" s="214"/>
      <c r="N32" s="214"/>
      <c r="O32" s="214">
        <f>X7*SignaturePage!T5</f>
        <v>0</v>
      </c>
      <c r="P32" s="214"/>
      <c r="Q32" s="214"/>
      <c r="R32" s="214"/>
      <c r="S32" s="214"/>
      <c r="T32" s="214">
        <f>X8*SignaturePage!T5</f>
        <v>0</v>
      </c>
      <c r="U32" s="214"/>
      <c r="V32" s="214"/>
      <c r="W32" s="214"/>
      <c r="X32" s="214"/>
      <c r="Y32" s="214">
        <f>SignaturePage!X5</f>
        <v>0</v>
      </c>
      <c r="Z32" s="214"/>
      <c r="AA32" s="214"/>
      <c r="AB32" s="214"/>
      <c r="AC32" s="214"/>
    </row>
    <row r="33" spans="1:29" x14ac:dyDescent="0.2">
      <c r="A33" s="211" t="s">
        <v>128</v>
      </c>
      <c r="B33" s="211"/>
      <c r="C33" s="211"/>
      <c r="D33" s="211"/>
      <c r="E33" s="212">
        <f>E30+E31+E32</f>
        <v>1</v>
      </c>
      <c r="F33" s="212"/>
      <c r="G33" s="212"/>
      <c r="H33" s="212"/>
      <c r="I33" s="212"/>
      <c r="J33" s="214">
        <v>0</v>
      </c>
      <c r="K33" s="214"/>
      <c r="L33" s="214"/>
      <c r="M33" s="214"/>
      <c r="N33" s="214"/>
      <c r="O33" s="214">
        <f>O30+O31+O32</f>
        <v>0</v>
      </c>
      <c r="P33" s="214"/>
      <c r="Q33" s="214"/>
      <c r="R33" s="214"/>
      <c r="S33" s="214"/>
      <c r="T33" s="214">
        <f>T30+T31+T32</f>
        <v>0</v>
      </c>
      <c r="U33" s="214"/>
      <c r="V33" s="214"/>
      <c r="W33" s="214"/>
      <c r="X33" s="214"/>
      <c r="Y33" s="214">
        <f>Y30+Y31+Y32</f>
        <v>0</v>
      </c>
      <c r="Z33" s="214"/>
      <c r="AA33" s="214"/>
      <c r="AB33" s="214"/>
      <c r="AC33" s="214"/>
    </row>
  </sheetData>
  <sheetProtection algorithmName="SHA-512" hashValue="3T5POHA79QbvhOe49gOtlmlCkz83Z4owdQorRT3uAV+UEpZVDauX50qfMzO0/lINtLWItuwFz6JN7gOmVF35Qw==" saltValue="8UgkwHs19Ep8bT6XqwFk4w==" spinCount="100000" sheet="1" objects="1" scenarios="1"/>
  <mergeCells count="54">
    <mergeCell ref="T31:X31"/>
    <mergeCell ref="T32:X32"/>
    <mergeCell ref="T33:X33"/>
    <mergeCell ref="Y31:AC31"/>
    <mergeCell ref="Y32:AC32"/>
    <mergeCell ref="Y33:AC33"/>
    <mergeCell ref="E28:AC28"/>
    <mergeCell ref="J30:N30"/>
    <mergeCell ref="J31:N31"/>
    <mergeCell ref="J32:N32"/>
    <mergeCell ref="J33:N33"/>
    <mergeCell ref="O30:S30"/>
    <mergeCell ref="T30:X30"/>
    <mergeCell ref="Y30:AC30"/>
    <mergeCell ref="O31:S31"/>
    <mergeCell ref="O32:S32"/>
    <mergeCell ref="Y29:AC29"/>
    <mergeCell ref="T29:X29"/>
    <mergeCell ref="O29:S29"/>
    <mergeCell ref="J29:N29"/>
    <mergeCell ref="E29:I29"/>
    <mergeCell ref="O33:S33"/>
    <mergeCell ref="A30:D30"/>
    <mergeCell ref="A31:D31"/>
    <mergeCell ref="A32:D32"/>
    <mergeCell ref="A33:D33"/>
    <mergeCell ref="E30:I30"/>
    <mergeCell ref="E31:I31"/>
    <mergeCell ref="E32:I32"/>
    <mergeCell ref="E33:I33"/>
    <mergeCell ref="A24:AC25"/>
    <mergeCell ref="B8:T8"/>
    <mergeCell ref="X8:AC8"/>
    <mergeCell ref="B9:T9"/>
    <mergeCell ref="X9:AC9"/>
    <mergeCell ref="B10:I10"/>
    <mergeCell ref="L10:N10"/>
    <mergeCell ref="X10:AC10"/>
    <mergeCell ref="A20:AC22"/>
    <mergeCell ref="L11:N11"/>
    <mergeCell ref="X11:AC11"/>
    <mergeCell ref="A13:AC14"/>
    <mergeCell ref="A16:AC18"/>
    <mergeCell ref="A1:AC1"/>
    <mergeCell ref="B3:T3"/>
    <mergeCell ref="X3:AC3"/>
    <mergeCell ref="B4:T4"/>
    <mergeCell ref="X4:AC4"/>
    <mergeCell ref="B5:T5"/>
    <mergeCell ref="X5:AC5"/>
    <mergeCell ref="B6:T6"/>
    <mergeCell ref="X6:AC6"/>
    <mergeCell ref="B7:T7"/>
    <mergeCell ref="X7:AC7"/>
  </mergeCells>
  <pageMargins left="0.25" right="0.25" top="0.75" bottom="0.75" header="0.3" footer="0.3"/>
  <pageSetup orientation="portrait" r:id="rId1"/>
  <headerFooter>
    <oddHeader>&amp;C&amp;"Calibri,Bold"&amp;12&amp;K000000SURFACE TRANSPORTATION BLOCK GRANT SET-ASIDE (STBG-SA)/TA CATEGORY 9 FUNDING CALL FOR PROJECTS</oddHeader>
    <oddFooter>&amp;L&amp;"Calibri,Regular"Corpus Christi MPO 2026 Project Application&amp;R&amp;"Calibri,Regular"Page 11 of 12</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484C7-F749-439A-B4F7-D27305C1F28F}">
  <sheetPr codeName="Sheet12"/>
  <dimension ref="A1:AC44"/>
  <sheetViews>
    <sheetView view="pageLayout" zoomScaleNormal="100" workbookViewId="0">
      <selection activeCell="M4" sqref="M4"/>
    </sheetView>
  </sheetViews>
  <sheetFormatPr defaultColWidth="9.140625" defaultRowHeight="15" x14ac:dyDescent="0.25"/>
  <cols>
    <col min="1" max="29" width="3.42578125" style="1" customWidth="1"/>
    <col min="30" max="16384" width="9.140625" style="1"/>
  </cols>
  <sheetData>
    <row r="1" spans="1:29" ht="21" x14ac:dyDescent="0.25">
      <c r="A1" s="220" t="s">
        <v>138</v>
      </c>
      <c r="B1" s="220"/>
      <c r="C1" s="220"/>
      <c r="D1" s="220"/>
      <c r="E1" s="220"/>
      <c r="F1" s="220"/>
      <c r="G1" s="220"/>
      <c r="H1" s="220"/>
      <c r="I1" s="220"/>
      <c r="J1" s="220"/>
      <c r="K1" s="220"/>
      <c r="L1" s="220"/>
      <c r="M1" s="220"/>
      <c r="N1" s="220"/>
      <c r="O1" s="220"/>
      <c r="P1" s="220"/>
      <c r="Q1" s="220"/>
      <c r="R1" s="220"/>
      <c r="S1" s="220"/>
      <c r="T1" s="220"/>
      <c r="U1" s="220"/>
      <c r="V1" s="220"/>
      <c r="W1" s="220"/>
      <c r="X1" s="220"/>
      <c r="Y1" s="220"/>
      <c r="Z1" s="220"/>
      <c r="AA1" s="220"/>
      <c r="AB1" s="220"/>
      <c r="AC1" s="220"/>
    </row>
    <row r="2" spans="1:29" ht="15.75" x14ac:dyDescent="0.25">
      <c r="A2" s="3"/>
      <c r="B2" s="6"/>
    </row>
    <row r="3" spans="1:29" x14ac:dyDescent="0.25">
      <c r="B3" s="2" t="s">
        <v>151</v>
      </c>
      <c r="T3" s="221">
        <f>IF(dropdowns!R1=TRUE,1,1-(BudgetSummary!L10+BudgetSummary!L11))</f>
        <v>0.8</v>
      </c>
      <c r="U3" s="222"/>
      <c r="V3" s="223"/>
      <c r="X3" s="224">
        <f>T3*BudgetSummary!X9</f>
        <v>0</v>
      </c>
      <c r="Y3" s="225"/>
      <c r="Z3" s="225"/>
      <c r="AA3" s="225"/>
      <c r="AB3" s="225"/>
      <c r="AC3" s="226"/>
    </row>
    <row r="4" spans="1:29" x14ac:dyDescent="0.25">
      <c r="B4" s="2" t="s">
        <v>152</v>
      </c>
      <c r="T4" s="221">
        <f>IF(dropdowns!R1=TRUE,0,BudgetSummary!$L$11)</f>
        <v>0</v>
      </c>
      <c r="U4" s="222"/>
      <c r="V4" s="223"/>
      <c r="X4" s="224">
        <f>T4*BudgetSummary!X9</f>
        <v>0</v>
      </c>
      <c r="Y4" s="225"/>
      <c r="Z4" s="225"/>
      <c r="AA4" s="225"/>
      <c r="AB4" s="225"/>
      <c r="AC4" s="226"/>
    </row>
    <row r="5" spans="1:29" x14ac:dyDescent="0.25">
      <c r="B5" s="2" t="s">
        <v>153</v>
      </c>
      <c r="T5" s="221">
        <f>IF(dropdowns!R1=TRUE,0,BudgetSummary!$L$10)</f>
        <v>0.2</v>
      </c>
      <c r="U5" s="222"/>
      <c r="V5" s="223"/>
      <c r="X5" s="224">
        <f>T5*BudgetSummary!X9</f>
        <v>0</v>
      </c>
      <c r="Y5" s="225"/>
      <c r="Z5" s="225"/>
      <c r="AA5" s="225"/>
      <c r="AB5" s="225"/>
      <c r="AC5" s="226"/>
    </row>
    <row r="7" spans="1:29" ht="21" x14ac:dyDescent="0.25">
      <c r="A7" s="220" t="s">
        <v>139</v>
      </c>
      <c r="B7" s="220"/>
      <c r="C7" s="220"/>
      <c r="D7" s="220"/>
      <c r="E7" s="220"/>
      <c r="F7" s="220"/>
      <c r="G7" s="220"/>
      <c r="H7" s="220"/>
      <c r="I7" s="220"/>
      <c r="J7" s="220"/>
      <c r="K7" s="220"/>
      <c r="L7" s="220"/>
      <c r="M7" s="220"/>
      <c r="N7" s="220"/>
      <c r="O7" s="220"/>
      <c r="P7" s="220"/>
      <c r="Q7" s="220"/>
      <c r="R7" s="220"/>
      <c r="S7" s="220"/>
      <c r="T7" s="220"/>
      <c r="U7" s="220"/>
      <c r="V7" s="220"/>
      <c r="W7" s="220"/>
      <c r="X7" s="220"/>
      <c r="Y7" s="220"/>
      <c r="Z7" s="220"/>
      <c r="AA7" s="220"/>
      <c r="AB7" s="220"/>
      <c r="AC7" s="220"/>
    </row>
    <row r="8" spans="1:29" ht="8.25" customHeight="1" x14ac:dyDescent="0.25"/>
    <row r="9" spans="1:29" x14ac:dyDescent="0.25">
      <c r="A9" s="7"/>
      <c r="B9" s="217" t="s">
        <v>140</v>
      </c>
      <c r="C9" s="217"/>
      <c r="D9" s="217"/>
      <c r="E9" s="217"/>
      <c r="F9" s="217"/>
      <c r="G9" s="217"/>
      <c r="H9" s="217"/>
      <c r="I9" s="217"/>
      <c r="J9" s="217"/>
      <c r="K9" s="217"/>
      <c r="L9" s="217"/>
      <c r="M9" s="217"/>
      <c r="N9" s="217"/>
      <c r="O9" s="217"/>
      <c r="P9" s="217"/>
      <c r="Q9" s="217"/>
      <c r="R9" s="217"/>
      <c r="S9" s="217"/>
      <c r="T9" s="217"/>
      <c r="U9" s="217"/>
      <c r="V9" s="217"/>
      <c r="W9" s="217"/>
      <c r="X9" s="217"/>
      <c r="Y9" s="217"/>
      <c r="Z9" s="217"/>
      <c r="AA9" s="217"/>
      <c r="AB9" s="217"/>
      <c r="AC9" s="8"/>
    </row>
    <row r="10" spans="1:29" ht="7.5" customHeight="1" x14ac:dyDescent="0.25">
      <c r="A10" s="9"/>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1"/>
    </row>
    <row r="11" spans="1:29" ht="15" customHeight="1" x14ac:dyDescent="0.25">
      <c r="A11" s="9"/>
      <c r="B11" s="218" t="s">
        <v>141</v>
      </c>
      <c r="C11" s="218"/>
      <c r="D11" s="218"/>
      <c r="E11" s="218"/>
      <c r="F11" s="218"/>
      <c r="G11" s="218"/>
      <c r="H11" s="218"/>
      <c r="I11" s="218"/>
      <c r="J11" s="218"/>
      <c r="K11" s="218"/>
      <c r="L11" s="218"/>
      <c r="M11" s="218"/>
      <c r="N11" s="218"/>
      <c r="O11" s="218"/>
      <c r="P11" s="218"/>
      <c r="Q11" s="218"/>
      <c r="R11" s="218"/>
      <c r="S11" s="218"/>
      <c r="T11" s="218"/>
      <c r="U11" s="218"/>
      <c r="V11" s="218"/>
      <c r="W11" s="218"/>
      <c r="X11" s="218"/>
      <c r="Y11" s="218"/>
      <c r="Z11" s="218"/>
      <c r="AA11" s="218"/>
      <c r="AB11" s="218"/>
      <c r="AC11" s="219"/>
    </row>
    <row r="12" spans="1:29" x14ac:dyDescent="0.25">
      <c r="A12" s="9"/>
      <c r="B12" s="218"/>
      <c r="C12" s="218"/>
      <c r="D12" s="218"/>
      <c r="E12" s="218"/>
      <c r="F12" s="218"/>
      <c r="G12" s="218"/>
      <c r="H12" s="218"/>
      <c r="I12" s="218"/>
      <c r="J12" s="218"/>
      <c r="K12" s="218"/>
      <c r="L12" s="218"/>
      <c r="M12" s="218"/>
      <c r="N12" s="218"/>
      <c r="O12" s="218"/>
      <c r="P12" s="218"/>
      <c r="Q12" s="218"/>
      <c r="R12" s="218"/>
      <c r="S12" s="218"/>
      <c r="T12" s="218"/>
      <c r="U12" s="218"/>
      <c r="V12" s="218"/>
      <c r="W12" s="218"/>
      <c r="X12" s="218"/>
      <c r="Y12" s="218"/>
      <c r="Z12" s="218"/>
      <c r="AA12" s="218"/>
      <c r="AB12" s="218"/>
      <c r="AC12" s="219"/>
    </row>
    <row r="13" spans="1:29" x14ac:dyDescent="0.25">
      <c r="A13" s="9"/>
      <c r="B13" s="218"/>
      <c r="C13" s="218"/>
      <c r="D13" s="218"/>
      <c r="E13" s="218"/>
      <c r="F13" s="218"/>
      <c r="G13" s="218"/>
      <c r="H13" s="218"/>
      <c r="I13" s="218"/>
      <c r="J13" s="218"/>
      <c r="K13" s="218"/>
      <c r="L13" s="218"/>
      <c r="M13" s="218"/>
      <c r="N13" s="218"/>
      <c r="O13" s="218"/>
      <c r="P13" s="218"/>
      <c r="Q13" s="218"/>
      <c r="R13" s="218"/>
      <c r="S13" s="218"/>
      <c r="T13" s="218"/>
      <c r="U13" s="218"/>
      <c r="V13" s="218"/>
      <c r="W13" s="218"/>
      <c r="X13" s="218"/>
      <c r="Y13" s="218"/>
      <c r="Z13" s="218"/>
      <c r="AA13" s="218"/>
      <c r="AB13" s="218"/>
      <c r="AC13" s="219"/>
    </row>
    <row r="14" spans="1:29" ht="15" customHeight="1" x14ac:dyDescent="0.25">
      <c r="A14" s="9"/>
      <c r="B14" s="218" t="s">
        <v>142</v>
      </c>
      <c r="C14" s="218"/>
      <c r="D14" s="218"/>
      <c r="E14" s="218"/>
      <c r="F14" s="218"/>
      <c r="G14" s="218"/>
      <c r="H14" s="218"/>
      <c r="I14" s="218"/>
      <c r="J14" s="218"/>
      <c r="K14" s="218"/>
      <c r="L14" s="218"/>
      <c r="M14" s="218"/>
      <c r="N14" s="218"/>
      <c r="O14" s="218"/>
      <c r="P14" s="218"/>
      <c r="Q14" s="218"/>
      <c r="R14" s="218"/>
      <c r="S14" s="218"/>
      <c r="T14" s="218"/>
      <c r="U14" s="218"/>
      <c r="V14" s="218"/>
      <c r="W14" s="218"/>
      <c r="X14" s="218"/>
      <c r="Y14" s="218"/>
      <c r="Z14" s="218"/>
      <c r="AA14" s="218"/>
      <c r="AB14" s="218"/>
      <c r="AC14" s="219"/>
    </row>
    <row r="15" spans="1:29" x14ac:dyDescent="0.25">
      <c r="A15" s="9"/>
      <c r="B15" s="218"/>
      <c r="C15" s="218"/>
      <c r="D15" s="218"/>
      <c r="E15" s="218"/>
      <c r="F15" s="218"/>
      <c r="G15" s="218"/>
      <c r="H15" s="218"/>
      <c r="I15" s="218"/>
      <c r="J15" s="218"/>
      <c r="K15" s="218"/>
      <c r="L15" s="218"/>
      <c r="M15" s="218"/>
      <c r="N15" s="218"/>
      <c r="O15" s="218"/>
      <c r="P15" s="218"/>
      <c r="Q15" s="218"/>
      <c r="R15" s="218"/>
      <c r="S15" s="218"/>
      <c r="T15" s="218"/>
      <c r="U15" s="218"/>
      <c r="V15" s="218"/>
      <c r="W15" s="218"/>
      <c r="X15" s="218"/>
      <c r="Y15" s="218"/>
      <c r="Z15" s="218"/>
      <c r="AA15" s="218"/>
      <c r="AB15" s="218"/>
      <c r="AC15" s="219"/>
    </row>
    <row r="16" spans="1:29" x14ac:dyDescent="0.25">
      <c r="A16" s="9"/>
      <c r="B16" s="218"/>
      <c r="C16" s="218"/>
      <c r="D16" s="218"/>
      <c r="E16" s="218"/>
      <c r="F16" s="218"/>
      <c r="G16" s="218"/>
      <c r="H16" s="218"/>
      <c r="I16" s="218"/>
      <c r="J16" s="218"/>
      <c r="K16" s="218"/>
      <c r="L16" s="218"/>
      <c r="M16" s="218"/>
      <c r="N16" s="218"/>
      <c r="O16" s="218"/>
      <c r="P16" s="218"/>
      <c r="Q16" s="218"/>
      <c r="R16" s="218"/>
      <c r="S16" s="218"/>
      <c r="T16" s="218"/>
      <c r="U16" s="218"/>
      <c r="V16" s="218"/>
      <c r="W16" s="218"/>
      <c r="X16" s="218"/>
      <c r="Y16" s="218"/>
      <c r="Z16" s="218"/>
      <c r="AA16" s="218"/>
      <c r="AB16" s="218"/>
      <c r="AC16" s="219"/>
    </row>
    <row r="17" spans="1:29" ht="15" customHeight="1" x14ac:dyDescent="0.25">
      <c r="A17" s="9"/>
      <c r="B17" s="218" t="s">
        <v>143</v>
      </c>
      <c r="C17" s="218"/>
      <c r="D17" s="218"/>
      <c r="E17" s="218"/>
      <c r="F17" s="218"/>
      <c r="G17" s="218"/>
      <c r="H17" s="218"/>
      <c r="I17" s="218"/>
      <c r="J17" s="218"/>
      <c r="K17" s="218"/>
      <c r="L17" s="218"/>
      <c r="M17" s="218"/>
      <c r="N17" s="218"/>
      <c r="O17" s="218"/>
      <c r="P17" s="218"/>
      <c r="Q17" s="218"/>
      <c r="R17" s="218"/>
      <c r="S17" s="218"/>
      <c r="T17" s="218"/>
      <c r="U17" s="218"/>
      <c r="V17" s="218"/>
      <c r="W17" s="218"/>
      <c r="X17" s="218"/>
      <c r="Y17" s="218"/>
      <c r="Z17" s="218"/>
      <c r="AA17" s="218"/>
      <c r="AB17" s="218"/>
      <c r="AC17" s="219"/>
    </row>
    <row r="18" spans="1:29" x14ac:dyDescent="0.25">
      <c r="A18" s="9"/>
      <c r="B18" s="218"/>
      <c r="C18" s="218"/>
      <c r="D18" s="218"/>
      <c r="E18" s="218"/>
      <c r="F18" s="218"/>
      <c r="G18" s="218"/>
      <c r="H18" s="218"/>
      <c r="I18" s="218"/>
      <c r="J18" s="218"/>
      <c r="K18" s="218"/>
      <c r="L18" s="218"/>
      <c r="M18" s="218"/>
      <c r="N18" s="218"/>
      <c r="O18" s="218"/>
      <c r="P18" s="218"/>
      <c r="Q18" s="218"/>
      <c r="R18" s="218"/>
      <c r="S18" s="218"/>
      <c r="T18" s="218"/>
      <c r="U18" s="218"/>
      <c r="V18" s="218"/>
      <c r="W18" s="218"/>
      <c r="X18" s="218"/>
      <c r="Y18" s="218"/>
      <c r="Z18" s="218"/>
      <c r="AA18" s="218"/>
      <c r="AB18" s="218"/>
      <c r="AC18" s="219"/>
    </row>
    <row r="19" spans="1:29" x14ac:dyDescent="0.25">
      <c r="A19" s="9"/>
      <c r="B19" s="218"/>
      <c r="C19" s="218"/>
      <c r="D19" s="218"/>
      <c r="E19" s="218"/>
      <c r="F19" s="218"/>
      <c r="G19" s="218"/>
      <c r="H19" s="218"/>
      <c r="I19" s="218"/>
      <c r="J19" s="218"/>
      <c r="K19" s="218"/>
      <c r="L19" s="218"/>
      <c r="M19" s="218"/>
      <c r="N19" s="218"/>
      <c r="O19" s="218"/>
      <c r="P19" s="218"/>
      <c r="Q19" s="218"/>
      <c r="R19" s="218"/>
      <c r="S19" s="218"/>
      <c r="T19" s="218"/>
      <c r="U19" s="218"/>
      <c r="V19" s="218"/>
      <c r="W19" s="218"/>
      <c r="X19" s="218"/>
      <c r="Y19" s="218"/>
      <c r="Z19" s="218"/>
      <c r="AA19" s="218"/>
      <c r="AB19" s="218"/>
      <c r="AC19" s="219"/>
    </row>
    <row r="20" spans="1:29" ht="15" customHeight="1" x14ac:dyDescent="0.25">
      <c r="A20" s="9"/>
      <c r="B20" s="218" t="s">
        <v>144</v>
      </c>
      <c r="C20" s="218"/>
      <c r="D20" s="218"/>
      <c r="E20" s="218"/>
      <c r="F20" s="218"/>
      <c r="G20" s="218"/>
      <c r="H20" s="218"/>
      <c r="I20" s="218"/>
      <c r="J20" s="218"/>
      <c r="K20" s="218"/>
      <c r="L20" s="218"/>
      <c r="M20" s="218"/>
      <c r="N20" s="218"/>
      <c r="O20" s="218"/>
      <c r="P20" s="218"/>
      <c r="Q20" s="218"/>
      <c r="R20" s="218"/>
      <c r="S20" s="218"/>
      <c r="T20" s="218"/>
      <c r="U20" s="218"/>
      <c r="V20" s="218"/>
      <c r="W20" s="218"/>
      <c r="X20" s="218"/>
      <c r="Y20" s="218"/>
      <c r="Z20" s="218"/>
      <c r="AA20" s="218"/>
      <c r="AB20" s="218"/>
      <c r="AC20" s="219"/>
    </row>
    <row r="21" spans="1:29" x14ac:dyDescent="0.25">
      <c r="A21" s="9"/>
      <c r="B21" s="218"/>
      <c r="C21" s="218"/>
      <c r="D21" s="218"/>
      <c r="E21" s="218"/>
      <c r="F21" s="218"/>
      <c r="G21" s="218"/>
      <c r="H21" s="218"/>
      <c r="I21" s="218"/>
      <c r="J21" s="218"/>
      <c r="K21" s="218"/>
      <c r="L21" s="218"/>
      <c r="M21" s="218"/>
      <c r="N21" s="218"/>
      <c r="O21" s="218"/>
      <c r="P21" s="218"/>
      <c r="Q21" s="218"/>
      <c r="R21" s="218"/>
      <c r="S21" s="218"/>
      <c r="T21" s="218"/>
      <c r="U21" s="218"/>
      <c r="V21" s="218"/>
      <c r="W21" s="218"/>
      <c r="X21" s="218"/>
      <c r="Y21" s="218"/>
      <c r="Z21" s="218"/>
      <c r="AA21" s="218"/>
      <c r="AB21" s="218"/>
      <c r="AC21" s="219"/>
    </row>
    <row r="22" spans="1:29" x14ac:dyDescent="0.25">
      <c r="A22" s="9"/>
      <c r="B22" s="218"/>
      <c r="C22" s="218"/>
      <c r="D22" s="218"/>
      <c r="E22" s="218"/>
      <c r="F22" s="218"/>
      <c r="G22" s="218"/>
      <c r="H22" s="218"/>
      <c r="I22" s="218"/>
      <c r="J22" s="218"/>
      <c r="K22" s="218"/>
      <c r="L22" s="218"/>
      <c r="M22" s="218"/>
      <c r="N22" s="218"/>
      <c r="O22" s="218"/>
      <c r="P22" s="218"/>
      <c r="Q22" s="218"/>
      <c r="R22" s="218"/>
      <c r="S22" s="218"/>
      <c r="T22" s="218"/>
      <c r="U22" s="218"/>
      <c r="V22" s="218"/>
      <c r="W22" s="218"/>
      <c r="X22" s="218"/>
      <c r="Y22" s="218"/>
      <c r="Z22" s="218"/>
      <c r="AA22" s="218"/>
      <c r="AB22" s="218"/>
      <c r="AC22" s="219"/>
    </row>
    <row r="23" spans="1:29" ht="15" customHeight="1" x14ac:dyDescent="0.25">
      <c r="A23" s="9"/>
      <c r="B23" s="218" t="s">
        <v>881</v>
      </c>
      <c r="C23" s="218"/>
      <c r="D23" s="218"/>
      <c r="E23" s="218"/>
      <c r="F23" s="218"/>
      <c r="G23" s="218"/>
      <c r="H23" s="218"/>
      <c r="I23" s="218"/>
      <c r="J23" s="218"/>
      <c r="K23" s="218"/>
      <c r="L23" s="218"/>
      <c r="M23" s="218"/>
      <c r="N23" s="218"/>
      <c r="O23" s="218"/>
      <c r="P23" s="218"/>
      <c r="Q23" s="218"/>
      <c r="R23" s="218"/>
      <c r="S23" s="218"/>
      <c r="T23" s="218"/>
      <c r="U23" s="218"/>
      <c r="V23" s="218"/>
      <c r="W23" s="218"/>
      <c r="X23" s="218"/>
      <c r="Y23" s="218"/>
      <c r="Z23" s="218"/>
      <c r="AA23" s="218"/>
      <c r="AB23" s="218"/>
      <c r="AC23" s="219"/>
    </row>
    <row r="24" spans="1:29" x14ac:dyDescent="0.25">
      <c r="A24" s="9"/>
      <c r="B24" s="218"/>
      <c r="C24" s="218"/>
      <c r="D24" s="218"/>
      <c r="E24" s="218"/>
      <c r="F24" s="218"/>
      <c r="G24" s="218"/>
      <c r="H24" s="218"/>
      <c r="I24" s="218"/>
      <c r="J24" s="218"/>
      <c r="K24" s="218"/>
      <c r="L24" s="218"/>
      <c r="M24" s="218"/>
      <c r="N24" s="218"/>
      <c r="O24" s="218"/>
      <c r="P24" s="218"/>
      <c r="Q24" s="218"/>
      <c r="R24" s="218"/>
      <c r="S24" s="218"/>
      <c r="T24" s="218"/>
      <c r="U24" s="218"/>
      <c r="V24" s="218"/>
      <c r="W24" s="218"/>
      <c r="X24" s="218"/>
      <c r="Y24" s="218"/>
      <c r="Z24" s="218"/>
      <c r="AA24" s="218"/>
      <c r="AB24" s="218"/>
      <c r="AC24" s="219"/>
    </row>
    <row r="25" spans="1:29" x14ac:dyDescent="0.25">
      <c r="A25" s="9"/>
      <c r="B25" s="218"/>
      <c r="C25" s="218"/>
      <c r="D25" s="218"/>
      <c r="E25" s="218"/>
      <c r="F25" s="218"/>
      <c r="G25" s="218"/>
      <c r="H25" s="218"/>
      <c r="I25" s="218"/>
      <c r="J25" s="218"/>
      <c r="K25" s="218"/>
      <c r="L25" s="218"/>
      <c r="M25" s="218"/>
      <c r="N25" s="218"/>
      <c r="O25" s="218"/>
      <c r="P25" s="218"/>
      <c r="Q25" s="218"/>
      <c r="R25" s="218"/>
      <c r="S25" s="218"/>
      <c r="T25" s="218"/>
      <c r="U25" s="218"/>
      <c r="V25" s="218"/>
      <c r="W25" s="218"/>
      <c r="X25" s="218"/>
      <c r="Y25" s="218"/>
      <c r="Z25" s="218"/>
      <c r="AA25" s="218"/>
      <c r="AB25" s="218"/>
      <c r="AC25" s="219"/>
    </row>
    <row r="26" spans="1:29" x14ac:dyDescent="0.25">
      <c r="A26" s="9"/>
      <c r="B26" s="218"/>
      <c r="C26" s="218"/>
      <c r="D26" s="218"/>
      <c r="E26" s="218"/>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9"/>
    </row>
    <row r="27" spans="1:29" x14ac:dyDescent="0.25">
      <c r="A27" s="9"/>
      <c r="B27" s="218"/>
      <c r="C27" s="218"/>
      <c r="D27" s="218"/>
      <c r="E27" s="218"/>
      <c r="F27" s="218"/>
      <c r="G27" s="218"/>
      <c r="H27" s="218"/>
      <c r="I27" s="218"/>
      <c r="J27" s="218"/>
      <c r="K27" s="218"/>
      <c r="L27" s="218"/>
      <c r="M27" s="218"/>
      <c r="N27" s="218"/>
      <c r="O27" s="218"/>
      <c r="P27" s="218"/>
      <c r="Q27" s="218"/>
      <c r="R27" s="218"/>
      <c r="S27" s="218"/>
      <c r="T27" s="218"/>
      <c r="U27" s="218"/>
      <c r="V27" s="218"/>
      <c r="W27" s="218"/>
      <c r="X27" s="218"/>
      <c r="Y27" s="218"/>
      <c r="Z27" s="218"/>
      <c r="AA27" s="218"/>
      <c r="AB27" s="218"/>
      <c r="AC27" s="219"/>
    </row>
    <row r="28" spans="1:29" ht="15" customHeight="1" x14ac:dyDescent="0.25">
      <c r="A28" s="9"/>
      <c r="B28" s="218" t="s">
        <v>145</v>
      </c>
      <c r="C28" s="218"/>
      <c r="D28" s="218"/>
      <c r="E28" s="218"/>
      <c r="F28" s="218"/>
      <c r="G28" s="218"/>
      <c r="H28" s="218"/>
      <c r="I28" s="218"/>
      <c r="J28" s="218"/>
      <c r="K28" s="218"/>
      <c r="L28" s="218"/>
      <c r="M28" s="218"/>
      <c r="N28" s="218"/>
      <c r="O28" s="218"/>
      <c r="P28" s="218"/>
      <c r="Q28" s="218"/>
      <c r="R28" s="218"/>
      <c r="S28" s="218"/>
      <c r="T28" s="218"/>
      <c r="U28" s="218"/>
      <c r="V28" s="218"/>
      <c r="W28" s="218"/>
      <c r="X28" s="218"/>
      <c r="Y28" s="218"/>
      <c r="Z28" s="218"/>
      <c r="AA28" s="218"/>
      <c r="AB28" s="218"/>
      <c r="AC28" s="219"/>
    </row>
    <row r="29" spans="1:29" x14ac:dyDescent="0.25">
      <c r="A29" s="9"/>
      <c r="B29" s="218"/>
      <c r="C29" s="218"/>
      <c r="D29" s="218"/>
      <c r="E29" s="218"/>
      <c r="F29" s="218"/>
      <c r="G29" s="218"/>
      <c r="H29" s="218"/>
      <c r="I29" s="218"/>
      <c r="J29" s="218"/>
      <c r="K29" s="218"/>
      <c r="L29" s="218"/>
      <c r="M29" s="218"/>
      <c r="N29" s="218"/>
      <c r="O29" s="218"/>
      <c r="P29" s="218"/>
      <c r="Q29" s="218"/>
      <c r="R29" s="218"/>
      <c r="S29" s="218"/>
      <c r="T29" s="218"/>
      <c r="U29" s="218"/>
      <c r="V29" s="218"/>
      <c r="W29" s="218"/>
      <c r="X29" s="218"/>
      <c r="Y29" s="218"/>
      <c r="Z29" s="218"/>
      <c r="AA29" s="218"/>
      <c r="AB29" s="218"/>
      <c r="AC29" s="219"/>
    </row>
    <row r="30" spans="1:29" x14ac:dyDescent="0.25">
      <c r="A30" s="9"/>
      <c r="B30" s="218"/>
      <c r="C30" s="218"/>
      <c r="D30" s="218"/>
      <c r="E30" s="218"/>
      <c r="F30" s="218"/>
      <c r="G30" s="218"/>
      <c r="H30" s="218"/>
      <c r="I30" s="218"/>
      <c r="J30" s="218"/>
      <c r="K30" s="218"/>
      <c r="L30" s="218"/>
      <c r="M30" s="218"/>
      <c r="N30" s="218"/>
      <c r="O30" s="218"/>
      <c r="P30" s="218"/>
      <c r="Q30" s="218"/>
      <c r="R30" s="218"/>
      <c r="S30" s="218"/>
      <c r="T30" s="218"/>
      <c r="U30" s="218"/>
      <c r="V30" s="218"/>
      <c r="W30" s="218"/>
      <c r="X30" s="218"/>
      <c r="Y30" s="218"/>
      <c r="Z30" s="218"/>
      <c r="AA30" s="218"/>
      <c r="AB30" s="218"/>
      <c r="AC30" s="219"/>
    </row>
    <row r="31" spans="1:29" x14ac:dyDescent="0.25">
      <c r="A31" s="9"/>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1"/>
    </row>
    <row r="32" spans="1:29" x14ac:dyDescent="0.25">
      <c r="A32" s="9"/>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8"/>
      <c r="AC32" s="11"/>
    </row>
    <row r="33" spans="1:29" x14ac:dyDescent="0.25">
      <c r="A33" s="9"/>
      <c r="B33" s="19"/>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20"/>
      <c r="AC33" s="11"/>
    </row>
    <row r="34" spans="1:29" x14ac:dyDescent="0.25">
      <c r="A34" s="9"/>
      <c r="B34" s="19"/>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0"/>
      <c r="AC34" s="11"/>
    </row>
    <row r="35" spans="1:29" x14ac:dyDescent="0.25">
      <c r="A35" s="9"/>
      <c r="B35" s="19"/>
      <c r="C35" s="24" t="s">
        <v>146</v>
      </c>
      <c r="D35" s="15"/>
      <c r="E35" s="15"/>
      <c r="F35" s="15"/>
      <c r="G35" s="15"/>
      <c r="H35" s="15"/>
      <c r="I35" s="15"/>
      <c r="J35" s="15"/>
      <c r="K35" s="15"/>
      <c r="L35" s="15"/>
      <c r="M35" s="15"/>
      <c r="N35" s="15"/>
      <c r="O35" s="15"/>
      <c r="P35" s="15"/>
      <c r="Q35" s="15"/>
      <c r="R35" s="15"/>
      <c r="S35" s="15"/>
      <c r="T35" s="15"/>
      <c r="U35" s="15"/>
      <c r="V35" s="15"/>
      <c r="W35" s="15"/>
      <c r="X35" s="15"/>
      <c r="Y35" s="15"/>
      <c r="Z35" s="15"/>
      <c r="AA35" s="15"/>
      <c r="AB35" s="20"/>
      <c r="AC35" s="11"/>
    </row>
    <row r="36" spans="1:29" x14ac:dyDescent="0.25">
      <c r="A36" s="9"/>
      <c r="B36" s="19"/>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20"/>
      <c r="AC36" s="11"/>
    </row>
    <row r="37" spans="1:29" x14ac:dyDescent="0.25">
      <c r="A37" s="9"/>
      <c r="B37" s="19"/>
      <c r="C37" s="227"/>
      <c r="D37" s="227"/>
      <c r="E37" s="227"/>
      <c r="F37" s="227"/>
      <c r="G37" s="227"/>
      <c r="H37" s="227"/>
      <c r="I37" s="227"/>
      <c r="J37" s="227"/>
      <c r="K37" s="227"/>
      <c r="L37" s="227"/>
      <c r="M37" s="227"/>
      <c r="N37" s="227"/>
      <c r="O37" s="227"/>
      <c r="P37" s="227"/>
      <c r="Q37" s="227"/>
      <c r="R37" s="227"/>
      <c r="S37" s="227"/>
      <c r="T37" s="227"/>
      <c r="U37" s="227"/>
      <c r="V37" s="227"/>
      <c r="W37" s="227"/>
      <c r="X37" s="227"/>
      <c r="Y37" s="227"/>
      <c r="Z37" s="227"/>
      <c r="AA37" s="227"/>
      <c r="AB37" s="20"/>
      <c r="AC37" s="11"/>
    </row>
    <row r="38" spans="1:29" x14ac:dyDescent="0.25">
      <c r="A38" s="25"/>
      <c r="B38" s="26"/>
      <c r="C38" s="24" t="s">
        <v>147</v>
      </c>
      <c r="D38" s="15"/>
      <c r="E38" s="15"/>
      <c r="F38" s="15"/>
      <c r="G38" s="15"/>
      <c r="H38" s="15"/>
      <c r="I38" s="15"/>
      <c r="J38" s="15"/>
      <c r="K38" s="15"/>
      <c r="L38" s="15"/>
      <c r="M38" s="15"/>
      <c r="N38" s="15"/>
      <c r="O38" s="15"/>
      <c r="P38" s="15"/>
      <c r="Q38" s="15"/>
      <c r="R38" s="15"/>
      <c r="S38" s="15"/>
      <c r="T38" s="15"/>
      <c r="U38" s="15"/>
      <c r="V38" s="15"/>
      <c r="W38" s="15"/>
      <c r="X38" s="15"/>
      <c r="Y38" s="15"/>
      <c r="Z38" s="15"/>
      <c r="AA38" s="15"/>
      <c r="AB38" s="20"/>
      <c r="AC38" s="11"/>
    </row>
    <row r="39" spans="1:29" x14ac:dyDescent="0.25">
      <c r="A39" s="25"/>
      <c r="B39" s="26"/>
      <c r="C39" s="24"/>
      <c r="D39" s="15"/>
      <c r="E39" s="15"/>
      <c r="F39" s="15"/>
      <c r="G39" s="15"/>
      <c r="H39" s="15"/>
      <c r="I39" s="15"/>
      <c r="J39" s="15"/>
      <c r="K39" s="15"/>
      <c r="L39" s="15"/>
      <c r="M39" s="15"/>
      <c r="N39" s="15"/>
      <c r="O39" s="15"/>
      <c r="P39" s="15"/>
      <c r="Q39" s="15"/>
      <c r="R39" s="15"/>
      <c r="S39" s="15"/>
      <c r="T39" s="15"/>
      <c r="U39" s="15"/>
      <c r="V39" s="15"/>
      <c r="W39" s="15"/>
      <c r="X39" s="15"/>
      <c r="Y39" s="15"/>
      <c r="Z39" s="15"/>
      <c r="AA39" s="15"/>
      <c r="AB39" s="20"/>
      <c r="AC39" s="11"/>
    </row>
    <row r="40" spans="1:29" x14ac:dyDescent="0.25">
      <c r="A40" s="9"/>
      <c r="B40" s="19"/>
      <c r="C40" s="227"/>
      <c r="D40" s="227"/>
      <c r="E40" s="227"/>
      <c r="F40" s="227"/>
      <c r="G40" s="227"/>
      <c r="H40" s="227"/>
      <c r="I40" s="227"/>
      <c r="J40" s="227"/>
      <c r="K40" s="227"/>
      <c r="L40" s="227"/>
      <c r="M40" s="227"/>
      <c r="N40" s="227"/>
      <c r="O40" s="15"/>
      <c r="P40" s="227"/>
      <c r="Q40" s="227"/>
      <c r="R40" s="227"/>
      <c r="S40" s="227"/>
      <c r="T40" s="227"/>
      <c r="U40" s="227"/>
      <c r="V40" s="227"/>
      <c r="W40" s="227"/>
      <c r="X40" s="227"/>
      <c r="Y40" s="227"/>
      <c r="Z40" s="227"/>
      <c r="AA40" s="227"/>
      <c r="AB40" s="20"/>
      <c r="AC40" s="11"/>
    </row>
    <row r="41" spans="1:29" x14ac:dyDescent="0.25">
      <c r="A41" s="9"/>
      <c r="B41" s="19"/>
      <c r="C41" s="24" t="s">
        <v>149</v>
      </c>
      <c r="D41" s="15"/>
      <c r="E41" s="15"/>
      <c r="F41" s="15"/>
      <c r="G41" s="15"/>
      <c r="H41" s="15"/>
      <c r="I41" s="15"/>
      <c r="J41" s="15"/>
      <c r="K41" s="15"/>
      <c r="L41" s="15"/>
      <c r="M41" s="15"/>
      <c r="N41" s="15"/>
      <c r="O41" s="15"/>
      <c r="P41" s="24" t="s">
        <v>150</v>
      </c>
      <c r="Q41" s="15"/>
      <c r="R41" s="15"/>
      <c r="S41" s="15"/>
      <c r="T41" s="15"/>
      <c r="U41" s="15"/>
      <c r="V41" s="15"/>
      <c r="W41" s="15"/>
      <c r="X41" s="15"/>
      <c r="Y41" s="15"/>
      <c r="Z41" s="15"/>
      <c r="AA41" s="15"/>
      <c r="AB41" s="20"/>
      <c r="AC41" s="11"/>
    </row>
    <row r="42" spans="1:29" x14ac:dyDescent="0.25">
      <c r="A42" s="9"/>
      <c r="B42" s="21"/>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3"/>
      <c r="AC42" s="11"/>
    </row>
    <row r="43" spans="1:29" x14ac:dyDescent="0.25">
      <c r="A43" s="12"/>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4"/>
    </row>
    <row r="44" spans="1:29" x14ac:dyDescent="0.25">
      <c r="A44" s="28" t="s">
        <v>148</v>
      </c>
      <c r="B44" s="27"/>
    </row>
  </sheetData>
  <sheetProtection algorithmName="SHA-512" hashValue="L/+S+kz2R4J4Zrv9X5gLd14ZAxbfNZieGTd9z/LZpEFC7DDwHmEH3xtCi/mtS+Yo5CNgUigSGPZkDfficpOL7g==" saltValue="Rr1ZaV39xylw0kK5vth8Hg==" spinCount="100000" sheet="1" objects="1" scenarios="1"/>
  <mergeCells count="18">
    <mergeCell ref="C37:AA37"/>
    <mergeCell ref="C40:N40"/>
    <mergeCell ref="P40:AA40"/>
    <mergeCell ref="B14:AC16"/>
    <mergeCell ref="B17:AC19"/>
    <mergeCell ref="B20:AC22"/>
    <mergeCell ref="B23:AC27"/>
    <mergeCell ref="B9:AB9"/>
    <mergeCell ref="B11:AC13"/>
    <mergeCell ref="A7:AC7"/>
    <mergeCell ref="A1:AC1"/>
    <mergeCell ref="B28:AC30"/>
    <mergeCell ref="T5:V5"/>
    <mergeCell ref="T4:V4"/>
    <mergeCell ref="T3:V3"/>
    <mergeCell ref="X5:AC5"/>
    <mergeCell ref="X4:AC4"/>
    <mergeCell ref="X3:AC3"/>
  </mergeCells>
  <pageMargins left="0.25" right="0.25" top="0.75" bottom="0.75" header="0.3" footer="0.3"/>
  <pageSetup orientation="portrait" r:id="rId1"/>
  <headerFooter>
    <oddHeader>&amp;C&amp;"Calibri,Bold"&amp;12&amp;K000000SURFACE TRANSPORTATION BLOCK GRANT SET-ASIDE (STBG-SA)/TA CATEGORY 9 FUNDING CALL FOR PROJECTS</oddHeader>
    <oddFooter>&amp;L&amp;"Calibri,Regular"Corpus Christi MPO 2026 Project Application&amp;R&amp;"Calibri,Regular"Page 12 of 12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305" r:id="rId4" name="Check Box 17">
              <controlPr locked="0" defaultSize="0" autoFill="0" autoLine="0" autoPict="0">
                <anchor moveWithCells="1">
                  <from>
                    <xdr:col>0</xdr:col>
                    <xdr:colOff>28575</xdr:colOff>
                    <xdr:row>10</xdr:row>
                    <xdr:rowOff>9525</xdr:rowOff>
                  </from>
                  <to>
                    <xdr:col>0</xdr:col>
                    <xdr:colOff>238125</xdr:colOff>
                    <xdr:row>11</xdr:row>
                    <xdr:rowOff>0</xdr:rowOff>
                  </to>
                </anchor>
              </controlPr>
            </control>
          </mc:Choice>
        </mc:AlternateContent>
        <mc:AlternateContent xmlns:mc="http://schemas.openxmlformats.org/markup-compatibility/2006">
          <mc:Choice Requires="x14">
            <control shapeId="12306" r:id="rId5" name="Check Box 18">
              <controlPr locked="0" defaultSize="0" autoFill="0" autoLine="0" autoPict="0">
                <anchor moveWithCells="1">
                  <from>
                    <xdr:col>0</xdr:col>
                    <xdr:colOff>28575</xdr:colOff>
                    <xdr:row>13</xdr:row>
                    <xdr:rowOff>9525</xdr:rowOff>
                  </from>
                  <to>
                    <xdr:col>0</xdr:col>
                    <xdr:colOff>238125</xdr:colOff>
                    <xdr:row>14</xdr:row>
                    <xdr:rowOff>0</xdr:rowOff>
                  </to>
                </anchor>
              </controlPr>
            </control>
          </mc:Choice>
        </mc:AlternateContent>
        <mc:AlternateContent xmlns:mc="http://schemas.openxmlformats.org/markup-compatibility/2006">
          <mc:Choice Requires="x14">
            <control shapeId="12307" r:id="rId6" name="Check Box 19">
              <controlPr locked="0" defaultSize="0" autoFill="0" autoLine="0" autoPict="0">
                <anchor moveWithCells="1">
                  <from>
                    <xdr:col>0</xdr:col>
                    <xdr:colOff>28575</xdr:colOff>
                    <xdr:row>16</xdr:row>
                    <xdr:rowOff>9525</xdr:rowOff>
                  </from>
                  <to>
                    <xdr:col>0</xdr:col>
                    <xdr:colOff>238125</xdr:colOff>
                    <xdr:row>17</xdr:row>
                    <xdr:rowOff>0</xdr:rowOff>
                  </to>
                </anchor>
              </controlPr>
            </control>
          </mc:Choice>
        </mc:AlternateContent>
        <mc:AlternateContent xmlns:mc="http://schemas.openxmlformats.org/markup-compatibility/2006">
          <mc:Choice Requires="x14">
            <control shapeId="12308" r:id="rId7" name="Check Box 20">
              <controlPr locked="0" defaultSize="0" autoFill="0" autoLine="0" autoPict="0">
                <anchor moveWithCells="1">
                  <from>
                    <xdr:col>0</xdr:col>
                    <xdr:colOff>28575</xdr:colOff>
                    <xdr:row>19</xdr:row>
                    <xdr:rowOff>9525</xdr:rowOff>
                  </from>
                  <to>
                    <xdr:col>0</xdr:col>
                    <xdr:colOff>238125</xdr:colOff>
                    <xdr:row>20</xdr:row>
                    <xdr:rowOff>0</xdr:rowOff>
                  </to>
                </anchor>
              </controlPr>
            </control>
          </mc:Choice>
        </mc:AlternateContent>
        <mc:AlternateContent xmlns:mc="http://schemas.openxmlformats.org/markup-compatibility/2006">
          <mc:Choice Requires="x14">
            <control shapeId="12309" r:id="rId8" name="Check Box 21">
              <controlPr locked="0" defaultSize="0" autoFill="0" autoLine="0" autoPict="0">
                <anchor moveWithCells="1">
                  <from>
                    <xdr:col>0</xdr:col>
                    <xdr:colOff>28575</xdr:colOff>
                    <xdr:row>22</xdr:row>
                    <xdr:rowOff>9525</xdr:rowOff>
                  </from>
                  <to>
                    <xdr:col>0</xdr:col>
                    <xdr:colOff>238125</xdr:colOff>
                    <xdr:row>23</xdr:row>
                    <xdr:rowOff>0</xdr:rowOff>
                  </to>
                </anchor>
              </controlPr>
            </control>
          </mc:Choice>
        </mc:AlternateContent>
        <mc:AlternateContent xmlns:mc="http://schemas.openxmlformats.org/markup-compatibility/2006">
          <mc:Choice Requires="x14">
            <control shapeId="12310" r:id="rId9" name="Check Box 22">
              <controlPr locked="0" defaultSize="0" autoFill="0" autoLine="0" autoPict="0">
                <anchor moveWithCells="1">
                  <from>
                    <xdr:col>0</xdr:col>
                    <xdr:colOff>28575</xdr:colOff>
                    <xdr:row>27</xdr:row>
                    <xdr:rowOff>9525</xdr:rowOff>
                  </from>
                  <to>
                    <xdr:col>0</xdr:col>
                    <xdr:colOff>238125</xdr:colOff>
                    <xdr:row>28</xdr:row>
                    <xdr:rowOff>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B0E9B-F660-480C-837F-8E18A2237922}">
  <sheetPr codeName="Sheet13"/>
  <dimension ref="A1:W389"/>
  <sheetViews>
    <sheetView topLeftCell="N1" workbookViewId="0">
      <selection activeCell="R123" sqref="R123"/>
    </sheetView>
  </sheetViews>
  <sheetFormatPr defaultRowHeight="15" x14ac:dyDescent="0.25"/>
  <cols>
    <col min="1" max="1" width="9.28515625" bestFit="1" customWidth="1"/>
    <col min="2" max="2" width="26.85546875" bestFit="1" customWidth="1"/>
    <col min="3" max="3" width="80.42578125" bestFit="1" customWidth="1"/>
    <col min="5" max="5" width="9.28515625" bestFit="1" customWidth="1"/>
    <col min="6" max="6" width="4" bestFit="1" customWidth="1"/>
    <col min="7" max="7" width="16.42578125" bestFit="1" customWidth="1"/>
    <col min="8" max="8" width="9.28515625" bestFit="1" customWidth="1"/>
    <col min="9" max="9" width="3" bestFit="1" customWidth="1"/>
    <col min="10" max="10" width="16" bestFit="1" customWidth="1"/>
    <col min="11" max="11" width="9.28515625" bestFit="1" customWidth="1"/>
    <col min="12" max="12" width="3" bestFit="1" customWidth="1"/>
    <col min="13" max="13" width="50" bestFit="1" customWidth="1"/>
    <col min="15" max="15" width="31.42578125" bestFit="1" customWidth="1"/>
    <col min="16" max="16" width="41.42578125" bestFit="1" customWidth="1"/>
    <col min="17" max="17" width="4.85546875" bestFit="1" customWidth="1"/>
    <col min="18" max="18" width="6" bestFit="1" customWidth="1"/>
    <col min="19" max="19" width="30.28515625" bestFit="1" customWidth="1"/>
    <col min="20" max="20" width="5" bestFit="1" customWidth="1"/>
    <col min="22" max="22" width="15.7109375" bestFit="1" customWidth="1"/>
    <col min="23" max="23" width="14.5703125" customWidth="1"/>
  </cols>
  <sheetData>
    <row r="1" spans="1:23" ht="24.75" thickBot="1" x14ac:dyDescent="0.45">
      <c r="A1" s="29" t="s">
        <v>154</v>
      </c>
      <c r="B1" s="30"/>
      <c r="C1" s="30"/>
      <c r="D1" s="30"/>
      <c r="E1" s="123" t="s">
        <v>154</v>
      </c>
      <c r="F1" s="30"/>
      <c r="G1" s="30"/>
      <c r="H1" s="123" t="s">
        <v>154</v>
      </c>
      <c r="I1" s="30"/>
      <c r="J1" s="30"/>
      <c r="K1" s="123" t="s">
        <v>154</v>
      </c>
      <c r="L1" s="30"/>
      <c r="M1" s="30"/>
      <c r="N1" s="31"/>
      <c r="O1" s="32" t="s">
        <v>155</v>
      </c>
      <c r="P1" s="30"/>
      <c r="Q1" s="33" t="s">
        <v>156</v>
      </c>
      <c r="R1" s="34" t="b">
        <f>IF(P117=1,FALSE,TRUE)</f>
        <v>0</v>
      </c>
      <c r="S1" s="35" t="str">
        <f>IF(R1=TRUE,"TDCs are eligible for local match","INELIGIBLE for TDCs")</f>
        <v>INELIGIBLE for TDCs</v>
      </c>
      <c r="T1" s="36"/>
      <c r="U1" s="30"/>
      <c r="V1" s="32" t="s">
        <v>824</v>
      </c>
      <c r="W1" s="30"/>
    </row>
    <row r="2" spans="1:23" x14ac:dyDescent="0.25">
      <c r="A2" s="29" t="s">
        <v>683</v>
      </c>
      <c r="B2" s="228" t="s">
        <v>157</v>
      </c>
      <c r="C2" s="229"/>
      <c r="D2" s="37"/>
      <c r="E2" s="123" t="s">
        <v>158</v>
      </c>
      <c r="F2" s="230" t="s">
        <v>159</v>
      </c>
      <c r="G2" s="229"/>
      <c r="H2" s="123" t="s">
        <v>160</v>
      </c>
      <c r="I2" s="231" t="s">
        <v>161</v>
      </c>
      <c r="J2" s="229"/>
      <c r="K2" s="123" t="s">
        <v>162</v>
      </c>
      <c r="L2" s="232" t="s">
        <v>163</v>
      </c>
      <c r="M2" s="229"/>
      <c r="N2" s="29"/>
      <c r="O2" s="39" t="s">
        <v>164</v>
      </c>
      <c r="P2" s="39"/>
      <c r="Q2" s="30"/>
      <c r="R2" s="30"/>
      <c r="S2" s="30"/>
      <c r="T2" s="30"/>
      <c r="U2" s="30"/>
      <c r="V2" s="39" t="s">
        <v>112</v>
      </c>
      <c r="W2" s="39"/>
    </row>
    <row r="3" spans="1:23" x14ac:dyDescent="0.25">
      <c r="A3" s="29"/>
      <c r="B3" s="40"/>
      <c r="C3" s="41" t="s">
        <v>165</v>
      </c>
      <c r="D3" s="42"/>
      <c r="E3" s="43"/>
      <c r="F3" s="38"/>
      <c r="G3" s="38" t="s">
        <v>166</v>
      </c>
      <c r="H3" s="44"/>
      <c r="I3" s="45"/>
      <c r="J3" s="46" t="s">
        <v>167</v>
      </c>
      <c r="K3" s="43"/>
      <c r="L3" s="47"/>
      <c r="M3" s="48" t="s">
        <v>168</v>
      </c>
      <c r="N3" s="31"/>
      <c r="O3" s="49"/>
      <c r="P3" s="50" t="s">
        <v>169</v>
      </c>
      <c r="Q3" s="30"/>
      <c r="R3" s="30"/>
      <c r="S3" s="30"/>
      <c r="T3" s="30"/>
      <c r="U3" s="30"/>
      <c r="V3" s="49"/>
      <c r="W3" s="50" t="s">
        <v>169</v>
      </c>
    </row>
    <row r="4" spans="1:23" x14ac:dyDescent="0.25">
      <c r="A4" s="29"/>
      <c r="B4" s="30">
        <v>1</v>
      </c>
      <c r="C4" s="51" t="s">
        <v>170</v>
      </c>
      <c r="D4" s="51"/>
      <c r="E4" s="51"/>
      <c r="F4" s="30">
        <v>1</v>
      </c>
      <c r="G4" s="43" t="s">
        <v>170</v>
      </c>
      <c r="H4" s="43"/>
      <c r="I4" s="30">
        <v>1</v>
      </c>
      <c r="J4" s="30" t="s">
        <v>170</v>
      </c>
      <c r="K4" s="30"/>
      <c r="L4" s="30">
        <v>1</v>
      </c>
      <c r="M4" s="30" t="s">
        <v>170</v>
      </c>
      <c r="N4" s="31"/>
      <c r="O4" s="31">
        <v>1</v>
      </c>
      <c r="P4" s="43" t="s">
        <v>170</v>
      </c>
      <c r="Q4" s="30"/>
      <c r="R4" s="233" t="s">
        <v>171</v>
      </c>
      <c r="S4" s="229"/>
      <c r="T4" s="32"/>
      <c r="U4" s="30"/>
      <c r="V4">
        <v>1</v>
      </c>
      <c r="W4" s="30" t="s">
        <v>170</v>
      </c>
    </row>
    <row r="5" spans="1:23" x14ac:dyDescent="0.25">
      <c r="A5" s="29"/>
      <c r="B5" s="30">
        <v>2</v>
      </c>
      <c r="C5" s="51" t="s">
        <v>172</v>
      </c>
      <c r="D5" s="51"/>
      <c r="E5" s="51"/>
      <c r="F5" s="30">
        <v>2</v>
      </c>
      <c r="G5" s="30" t="s">
        <v>173</v>
      </c>
      <c r="H5" s="30"/>
      <c r="I5" s="30">
        <v>2</v>
      </c>
      <c r="J5" s="30" t="s">
        <v>174</v>
      </c>
      <c r="K5" s="30"/>
      <c r="L5" s="30">
        <v>2</v>
      </c>
      <c r="M5" s="30" t="s">
        <v>175</v>
      </c>
      <c r="N5" s="31"/>
      <c r="O5" s="31">
        <v>2</v>
      </c>
      <c r="P5" s="52" t="s">
        <v>176</v>
      </c>
      <c r="Q5" s="30"/>
      <c r="R5" s="53"/>
      <c r="S5" s="53" t="s">
        <v>169</v>
      </c>
      <c r="T5" s="32"/>
      <c r="U5" s="30"/>
      <c r="V5">
        <v>2</v>
      </c>
      <c r="W5" t="s">
        <v>825</v>
      </c>
    </row>
    <row r="6" spans="1:23" x14ac:dyDescent="0.25">
      <c r="A6" s="29"/>
      <c r="B6" s="30">
        <v>3</v>
      </c>
      <c r="C6" s="51" t="s">
        <v>177</v>
      </c>
      <c r="D6" s="51"/>
      <c r="E6" s="51"/>
      <c r="F6" s="30">
        <v>3</v>
      </c>
      <c r="G6" s="30" t="s">
        <v>178</v>
      </c>
      <c r="H6" s="30"/>
      <c r="I6" s="30">
        <v>3</v>
      </c>
      <c r="J6" s="30" t="s">
        <v>179</v>
      </c>
      <c r="K6" s="30"/>
      <c r="L6" s="30">
        <v>3</v>
      </c>
      <c r="M6" s="30" t="s">
        <v>180</v>
      </c>
      <c r="N6" s="31"/>
      <c r="O6" s="31">
        <v>3</v>
      </c>
      <c r="P6" s="52" t="s">
        <v>181</v>
      </c>
      <c r="Q6" s="30"/>
      <c r="R6" s="54">
        <v>1</v>
      </c>
      <c r="S6" s="55" t="s">
        <v>170</v>
      </c>
      <c r="T6" s="43"/>
      <c r="U6" s="30"/>
      <c r="V6">
        <v>3</v>
      </c>
      <c r="W6" t="s">
        <v>826</v>
      </c>
    </row>
    <row r="7" spans="1:23" x14ac:dyDescent="0.25">
      <c r="A7" s="29"/>
      <c r="B7" s="30">
        <v>4</v>
      </c>
      <c r="C7" s="51" t="s">
        <v>182</v>
      </c>
      <c r="D7" s="51"/>
      <c r="E7" s="51"/>
      <c r="F7" s="30">
        <v>4</v>
      </c>
      <c r="G7" s="30" t="s">
        <v>183</v>
      </c>
      <c r="H7" s="30"/>
      <c r="I7" s="30">
        <v>4</v>
      </c>
      <c r="J7" s="30" t="s">
        <v>184</v>
      </c>
      <c r="K7" s="30"/>
      <c r="L7" s="30">
        <v>4</v>
      </c>
      <c r="M7" s="30" t="s">
        <v>185</v>
      </c>
      <c r="N7" s="31"/>
      <c r="O7" s="31">
        <v>4</v>
      </c>
      <c r="P7" s="52" t="s">
        <v>186</v>
      </c>
      <c r="Q7" s="30"/>
      <c r="R7" s="54">
        <v>2</v>
      </c>
      <c r="S7" s="56">
        <v>0</v>
      </c>
      <c r="T7" s="57"/>
      <c r="U7" s="30"/>
      <c r="V7">
        <v>4</v>
      </c>
      <c r="W7" t="s">
        <v>827</v>
      </c>
    </row>
    <row r="8" spans="1:23" x14ac:dyDescent="0.25">
      <c r="A8" s="29"/>
      <c r="B8" s="30">
        <v>5</v>
      </c>
      <c r="C8" s="51" t="s">
        <v>187</v>
      </c>
      <c r="D8" s="51"/>
      <c r="E8" s="51"/>
      <c r="F8" s="30">
        <v>5</v>
      </c>
      <c r="G8" s="30" t="s">
        <v>188</v>
      </c>
      <c r="H8" s="30"/>
      <c r="I8" s="30">
        <v>5</v>
      </c>
      <c r="J8" s="30" t="s">
        <v>189</v>
      </c>
      <c r="K8" s="30"/>
      <c r="L8" s="30">
        <v>5</v>
      </c>
      <c r="M8" s="30" t="s">
        <v>190</v>
      </c>
      <c r="N8" s="31"/>
      <c r="O8" s="31">
        <v>5</v>
      </c>
      <c r="P8" s="52" t="s">
        <v>191</v>
      </c>
      <c r="Q8" s="30"/>
      <c r="R8" s="54">
        <v>3</v>
      </c>
      <c r="S8" s="56">
        <v>0.05</v>
      </c>
      <c r="T8" s="57"/>
      <c r="U8" s="30"/>
      <c r="V8">
        <v>5</v>
      </c>
      <c r="W8" t="s">
        <v>828</v>
      </c>
    </row>
    <row r="9" spans="1:23" x14ac:dyDescent="0.25">
      <c r="A9" s="29"/>
      <c r="B9" s="30">
        <v>6</v>
      </c>
      <c r="C9" s="51" t="s">
        <v>192</v>
      </c>
      <c r="D9" s="51"/>
      <c r="E9" s="51"/>
      <c r="F9" s="30">
        <v>6</v>
      </c>
      <c r="G9" s="30" t="s">
        <v>193</v>
      </c>
      <c r="H9" s="30"/>
      <c r="I9" s="30">
        <v>6</v>
      </c>
      <c r="J9" s="30" t="s">
        <v>194</v>
      </c>
      <c r="K9" s="30"/>
      <c r="L9" s="30">
        <v>6</v>
      </c>
      <c r="M9" s="30" t="s">
        <v>195</v>
      </c>
      <c r="N9" s="31"/>
      <c r="O9" s="31">
        <v>6</v>
      </c>
      <c r="P9" s="58" t="s">
        <v>196</v>
      </c>
      <c r="Q9" s="30"/>
      <c r="R9" s="54">
        <v>4</v>
      </c>
      <c r="S9" s="56">
        <v>0.1</v>
      </c>
      <c r="T9" s="57"/>
      <c r="U9" s="30"/>
      <c r="V9">
        <v>6</v>
      </c>
      <c r="W9" t="s">
        <v>829</v>
      </c>
    </row>
    <row r="10" spans="1:23" x14ac:dyDescent="0.25">
      <c r="A10" s="29"/>
      <c r="B10" s="30">
        <v>7</v>
      </c>
      <c r="C10" s="51" t="s">
        <v>197</v>
      </c>
      <c r="D10" s="51"/>
      <c r="E10" s="51"/>
      <c r="F10" s="30">
        <v>7</v>
      </c>
      <c r="G10" s="30" t="s">
        <v>198</v>
      </c>
      <c r="H10" s="30"/>
      <c r="I10" s="30">
        <v>7</v>
      </c>
      <c r="J10" s="30" t="s">
        <v>199</v>
      </c>
      <c r="K10" s="30"/>
      <c r="L10" s="30">
        <v>7</v>
      </c>
      <c r="M10" s="30" t="s">
        <v>200</v>
      </c>
      <c r="N10" s="31"/>
      <c r="O10" s="31">
        <v>7</v>
      </c>
      <c r="P10" s="52" t="s">
        <v>201</v>
      </c>
      <c r="Q10" s="30"/>
      <c r="R10" s="54">
        <v>5</v>
      </c>
      <c r="S10" s="56">
        <v>0.15</v>
      </c>
      <c r="T10" s="57"/>
      <c r="U10" s="30"/>
      <c r="V10">
        <v>7</v>
      </c>
      <c r="W10" t="s">
        <v>830</v>
      </c>
    </row>
    <row r="11" spans="1:23" ht="15.75" thickBot="1" x14ac:dyDescent="0.3">
      <c r="A11" s="29"/>
      <c r="B11" s="30">
        <v>8</v>
      </c>
      <c r="C11" s="51" t="s">
        <v>202</v>
      </c>
      <c r="D11" s="51"/>
      <c r="E11" s="51"/>
      <c r="F11" s="30">
        <v>8</v>
      </c>
      <c r="G11" s="30" t="s">
        <v>203</v>
      </c>
      <c r="H11" s="30"/>
      <c r="I11" s="30">
        <v>8</v>
      </c>
      <c r="J11" s="30" t="s">
        <v>204</v>
      </c>
      <c r="K11" s="30"/>
      <c r="L11" s="30">
        <v>8</v>
      </c>
      <c r="M11" s="30" t="s">
        <v>205</v>
      </c>
      <c r="N11" s="31"/>
      <c r="O11" s="31">
        <v>8</v>
      </c>
      <c r="P11" s="52" t="s">
        <v>206</v>
      </c>
      <c r="Q11" s="30"/>
      <c r="R11" s="32"/>
      <c r="S11" s="43">
        <v>1</v>
      </c>
      <c r="T11" s="43"/>
      <c r="U11" s="30"/>
      <c r="V11">
        <v>8</v>
      </c>
      <c r="W11" t="s">
        <v>831</v>
      </c>
    </row>
    <row r="12" spans="1:23" ht="15.75" thickBot="1" x14ac:dyDescent="0.3">
      <c r="A12" s="29"/>
      <c r="B12" s="30">
        <v>9</v>
      </c>
      <c r="C12" s="51" t="s">
        <v>207</v>
      </c>
      <c r="D12" s="43"/>
      <c r="E12" s="43"/>
      <c r="F12" s="30">
        <v>9</v>
      </c>
      <c r="G12" s="30" t="s">
        <v>189</v>
      </c>
      <c r="H12" s="30"/>
      <c r="I12" s="30">
        <v>9</v>
      </c>
      <c r="J12" s="30" t="s">
        <v>208</v>
      </c>
      <c r="K12" s="30"/>
      <c r="L12" s="30">
        <v>9</v>
      </c>
      <c r="M12" s="30" t="s">
        <v>209</v>
      </c>
      <c r="N12" s="31"/>
      <c r="O12" s="31">
        <v>9</v>
      </c>
      <c r="P12" s="52" t="s">
        <v>210</v>
      </c>
      <c r="Q12" s="30"/>
      <c r="R12" s="32"/>
      <c r="S12" s="60" t="str">
        <f>LOOKUP(S11,R6:R10,S6:S10)</f>
        <v>(select)</v>
      </c>
      <c r="T12" s="30"/>
      <c r="U12" s="30"/>
      <c r="V12">
        <v>9</v>
      </c>
      <c r="W12" t="s">
        <v>832</v>
      </c>
    </row>
    <row r="13" spans="1:23" x14ac:dyDescent="0.25">
      <c r="A13" s="29"/>
      <c r="B13" s="30">
        <v>10</v>
      </c>
      <c r="C13" s="51" t="s">
        <v>22</v>
      </c>
      <c r="D13" s="30"/>
      <c r="E13" s="30"/>
      <c r="F13" s="30">
        <v>10</v>
      </c>
      <c r="G13" s="30" t="s">
        <v>211</v>
      </c>
      <c r="H13" s="30"/>
      <c r="I13" s="30">
        <v>10</v>
      </c>
      <c r="J13" s="30" t="s">
        <v>212</v>
      </c>
      <c r="K13" s="30"/>
      <c r="L13" s="30">
        <v>10</v>
      </c>
      <c r="M13" s="30" t="s">
        <v>213</v>
      </c>
      <c r="N13" s="31"/>
      <c r="O13" s="31">
        <v>10</v>
      </c>
      <c r="P13" s="52" t="s">
        <v>214</v>
      </c>
      <c r="Q13" s="30"/>
      <c r="R13" s="32"/>
      <c r="S13" s="43"/>
      <c r="T13" s="43"/>
      <c r="U13" s="30"/>
      <c r="V13">
        <v>10</v>
      </c>
      <c r="W13" t="s">
        <v>833</v>
      </c>
    </row>
    <row r="14" spans="1:23" ht="15.75" thickBot="1" x14ac:dyDescent="0.3">
      <c r="A14" s="29"/>
      <c r="B14" s="30"/>
      <c r="C14" s="43">
        <v>1</v>
      </c>
      <c r="D14" s="61"/>
      <c r="E14" s="59"/>
      <c r="F14" s="30">
        <v>11</v>
      </c>
      <c r="G14" s="30" t="s">
        <v>215</v>
      </c>
      <c r="H14" s="30"/>
      <c r="I14" s="30">
        <v>11</v>
      </c>
      <c r="J14" s="30" t="s">
        <v>216</v>
      </c>
      <c r="K14" s="30"/>
      <c r="L14" s="30">
        <v>11</v>
      </c>
      <c r="M14" s="30" t="s">
        <v>217</v>
      </c>
      <c r="N14" s="31"/>
      <c r="O14" s="31">
        <v>11</v>
      </c>
      <c r="P14" s="52" t="s">
        <v>218</v>
      </c>
      <c r="Q14" s="30"/>
      <c r="R14" s="32"/>
      <c r="S14" s="43"/>
      <c r="T14" s="43"/>
      <c r="U14" s="30"/>
      <c r="V14">
        <v>11</v>
      </c>
      <c r="W14" t="s">
        <v>834</v>
      </c>
    </row>
    <row r="15" spans="1:23" ht="15.75" thickBot="1" x14ac:dyDescent="0.3">
      <c r="A15" s="29"/>
      <c r="B15" s="30"/>
      <c r="C15" s="62" t="str">
        <f>LOOKUP(C14,B4:B13,C4:C13)</f>
        <v>(select)</v>
      </c>
      <c r="D15" s="61"/>
      <c r="E15" s="59"/>
      <c r="F15" s="30">
        <v>12</v>
      </c>
      <c r="G15" s="30" t="s">
        <v>219</v>
      </c>
      <c r="H15" s="30"/>
      <c r="I15" s="30">
        <v>12</v>
      </c>
      <c r="J15" s="30" t="s">
        <v>220</v>
      </c>
      <c r="K15" s="30"/>
      <c r="L15" s="30">
        <v>12</v>
      </c>
      <c r="M15" s="30" t="s">
        <v>221</v>
      </c>
      <c r="N15" s="31"/>
      <c r="O15" s="31">
        <v>12</v>
      </c>
      <c r="P15" s="52" t="s">
        <v>222</v>
      </c>
      <c r="Q15" s="30"/>
      <c r="R15" s="233" t="s">
        <v>223</v>
      </c>
      <c r="S15" s="229"/>
      <c r="T15" s="32"/>
      <c r="U15" s="30"/>
      <c r="V15">
        <v>12</v>
      </c>
      <c r="W15" t="s">
        <v>835</v>
      </c>
    </row>
    <row r="16" spans="1:23" x14ac:dyDescent="0.25">
      <c r="A16" s="29"/>
      <c r="B16" s="30"/>
      <c r="C16" s="30"/>
      <c r="D16" s="51"/>
      <c r="E16" s="51"/>
      <c r="F16" s="30">
        <v>13</v>
      </c>
      <c r="G16" s="30" t="s">
        <v>224</v>
      </c>
      <c r="H16" s="30"/>
      <c r="I16" s="30">
        <v>13</v>
      </c>
      <c r="J16" s="30" t="s">
        <v>225</v>
      </c>
      <c r="K16" s="30"/>
      <c r="L16" s="30">
        <v>13</v>
      </c>
      <c r="M16" s="30" t="s">
        <v>226</v>
      </c>
      <c r="N16" s="31"/>
      <c r="O16" s="31">
        <v>13</v>
      </c>
      <c r="P16" s="52" t="s">
        <v>227</v>
      </c>
      <c r="Q16" s="30"/>
      <c r="R16" s="53"/>
      <c r="S16" s="53" t="s">
        <v>169</v>
      </c>
      <c r="T16" s="32"/>
      <c r="U16" s="30"/>
      <c r="V16">
        <v>13</v>
      </c>
      <c r="W16" t="s">
        <v>836</v>
      </c>
    </row>
    <row r="17" spans="1:23" x14ac:dyDescent="0.25">
      <c r="A17" s="29" t="s">
        <v>684</v>
      </c>
      <c r="B17" s="234" t="s">
        <v>229</v>
      </c>
      <c r="C17" s="229"/>
      <c r="D17" s="51"/>
      <c r="E17" s="51"/>
      <c r="F17" s="30">
        <v>14</v>
      </c>
      <c r="G17" s="30" t="s">
        <v>230</v>
      </c>
      <c r="H17" s="30"/>
      <c r="I17" s="30">
        <v>14</v>
      </c>
      <c r="J17" s="30" t="s">
        <v>231</v>
      </c>
      <c r="K17" s="30"/>
      <c r="L17" s="30">
        <v>14</v>
      </c>
      <c r="M17" s="30" t="s">
        <v>232</v>
      </c>
      <c r="N17" s="31"/>
      <c r="O17" s="31">
        <v>14</v>
      </c>
      <c r="P17" s="52" t="s">
        <v>233</v>
      </c>
      <c r="Q17" s="30"/>
      <c r="R17" s="54">
        <v>1</v>
      </c>
      <c r="S17" s="55" t="s">
        <v>170</v>
      </c>
      <c r="T17" s="43"/>
      <c r="U17" s="30"/>
      <c r="V17">
        <v>14</v>
      </c>
      <c r="W17" t="s">
        <v>837</v>
      </c>
    </row>
    <row r="18" spans="1:23" x14ac:dyDescent="0.25">
      <c r="A18" s="29"/>
      <c r="B18" s="64"/>
      <c r="C18" s="64" t="s">
        <v>234</v>
      </c>
      <c r="D18" s="51"/>
      <c r="E18" s="51"/>
      <c r="F18" s="30">
        <v>15</v>
      </c>
      <c r="G18" s="30" t="s">
        <v>235</v>
      </c>
      <c r="H18" s="30"/>
      <c r="I18" s="30">
        <v>15</v>
      </c>
      <c r="J18" s="30" t="s">
        <v>236</v>
      </c>
      <c r="K18" s="30"/>
      <c r="L18" s="30">
        <v>15</v>
      </c>
      <c r="M18" s="30" t="s">
        <v>237</v>
      </c>
      <c r="N18" s="31"/>
      <c r="O18" s="31">
        <v>15</v>
      </c>
      <c r="P18" s="52" t="s">
        <v>238</v>
      </c>
      <c r="Q18" s="30"/>
      <c r="R18" s="54">
        <v>2</v>
      </c>
      <c r="S18" s="56" t="s">
        <v>244</v>
      </c>
      <c r="T18" s="65">
        <v>2027</v>
      </c>
      <c r="U18" s="30"/>
      <c r="V18">
        <v>15</v>
      </c>
      <c r="W18" t="s">
        <v>838</v>
      </c>
    </row>
    <row r="19" spans="1:23" x14ac:dyDescent="0.25">
      <c r="A19" s="29"/>
      <c r="B19" s="30">
        <v>1</v>
      </c>
      <c r="C19" s="30" t="s">
        <v>170</v>
      </c>
      <c r="D19" s="51"/>
      <c r="E19" s="51"/>
      <c r="F19" s="30">
        <v>16</v>
      </c>
      <c r="G19" s="30" t="s">
        <v>240</v>
      </c>
      <c r="H19" s="30"/>
      <c r="I19" s="30">
        <v>16</v>
      </c>
      <c r="J19" s="30" t="s">
        <v>241</v>
      </c>
      <c r="K19" s="30"/>
      <c r="L19" s="30">
        <v>16</v>
      </c>
      <c r="M19" s="30" t="s">
        <v>242</v>
      </c>
      <c r="N19" s="31"/>
      <c r="O19" s="31">
        <v>16</v>
      </c>
      <c r="P19" s="52" t="s">
        <v>243</v>
      </c>
      <c r="Q19" s="30"/>
      <c r="R19" s="54">
        <v>3</v>
      </c>
      <c r="S19" s="56" t="s">
        <v>249</v>
      </c>
      <c r="T19" s="65">
        <v>2028</v>
      </c>
      <c r="U19" s="30"/>
      <c r="V19">
        <v>16</v>
      </c>
      <c r="W19" t="s">
        <v>839</v>
      </c>
    </row>
    <row r="20" spans="1:23" x14ac:dyDescent="0.25">
      <c r="A20" s="29"/>
      <c r="B20" s="30">
        <v>2</v>
      </c>
      <c r="C20" s="66" t="s">
        <v>28</v>
      </c>
      <c r="D20" s="51"/>
      <c r="E20" s="51"/>
      <c r="F20" s="30">
        <v>17</v>
      </c>
      <c r="G20" s="30" t="s">
        <v>245</v>
      </c>
      <c r="H20" s="30"/>
      <c r="I20" s="30">
        <v>17</v>
      </c>
      <c r="J20" s="30" t="s">
        <v>246</v>
      </c>
      <c r="K20" s="30"/>
      <c r="L20" s="30">
        <v>17</v>
      </c>
      <c r="M20" s="30" t="s">
        <v>247</v>
      </c>
      <c r="N20" s="31"/>
      <c r="O20" s="31">
        <v>17</v>
      </c>
      <c r="P20" s="52" t="s">
        <v>248</v>
      </c>
      <c r="Q20" s="30"/>
      <c r="R20" s="54">
        <v>4</v>
      </c>
      <c r="S20" s="56" t="s">
        <v>254</v>
      </c>
      <c r="T20" s="65">
        <v>2029</v>
      </c>
      <c r="U20" s="30"/>
      <c r="V20">
        <v>17</v>
      </c>
      <c r="W20" t="s">
        <v>840</v>
      </c>
    </row>
    <row r="21" spans="1:23" x14ac:dyDescent="0.25">
      <c r="A21" s="29"/>
      <c r="B21" s="30">
        <v>3</v>
      </c>
      <c r="C21" s="30" t="s">
        <v>29</v>
      </c>
      <c r="D21" s="51"/>
      <c r="E21" s="51"/>
      <c r="F21" s="30">
        <v>18</v>
      </c>
      <c r="G21" s="30" t="s">
        <v>250</v>
      </c>
      <c r="H21" s="30"/>
      <c r="I21" s="30">
        <v>18</v>
      </c>
      <c r="J21" s="30" t="s">
        <v>251</v>
      </c>
      <c r="K21" s="30"/>
      <c r="L21" s="30">
        <v>18</v>
      </c>
      <c r="M21" s="30" t="s">
        <v>252</v>
      </c>
      <c r="N21" s="31"/>
      <c r="O21" s="31">
        <v>18</v>
      </c>
      <c r="P21" s="52" t="s">
        <v>253</v>
      </c>
      <c r="Q21" s="30"/>
      <c r="R21" s="54">
        <v>5</v>
      </c>
      <c r="S21" s="56" t="s">
        <v>815</v>
      </c>
      <c r="T21" s="65">
        <v>2030</v>
      </c>
      <c r="U21" s="30"/>
      <c r="V21">
        <v>18</v>
      </c>
      <c r="W21" t="s">
        <v>841</v>
      </c>
    </row>
    <row r="22" spans="1:23" ht="15.75" thickBot="1" x14ac:dyDescent="0.3">
      <c r="A22" s="29"/>
      <c r="B22" s="30"/>
      <c r="C22" s="43">
        <v>1</v>
      </c>
      <c r="D22" s="51"/>
      <c r="E22" s="51"/>
      <c r="F22" s="30">
        <v>19</v>
      </c>
      <c r="G22" s="30" t="s">
        <v>255</v>
      </c>
      <c r="H22" s="30"/>
      <c r="I22" s="30">
        <v>19</v>
      </c>
      <c r="J22" s="30" t="s">
        <v>256</v>
      </c>
      <c r="K22" s="30"/>
      <c r="L22" s="30">
        <v>19</v>
      </c>
      <c r="M22" s="30" t="s">
        <v>257</v>
      </c>
      <c r="N22" s="31"/>
      <c r="O22" s="31">
        <v>19</v>
      </c>
      <c r="P22" s="52" t="s">
        <v>258</v>
      </c>
      <c r="Q22" s="30"/>
      <c r="R22" s="32"/>
      <c r="S22" s="43">
        <v>1</v>
      </c>
      <c r="T22" s="43"/>
      <c r="U22" s="30"/>
      <c r="V22">
        <v>19</v>
      </c>
      <c r="W22" t="s">
        <v>842</v>
      </c>
    </row>
    <row r="23" spans="1:23" ht="15.75" thickBot="1" x14ac:dyDescent="0.3">
      <c r="A23" s="29"/>
      <c r="B23" s="30"/>
      <c r="C23" s="62">
        <v>1</v>
      </c>
      <c r="D23" s="43"/>
      <c r="E23" s="43"/>
      <c r="F23" s="30">
        <v>20</v>
      </c>
      <c r="G23" s="30" t="s">
        <v>259</v>
      </c>
      <c r="H23" s="30"/>
      <c r="I23" s="30">
        <v>20</v>
      </c>
      <c r="J23" s="30" t="s">
        <v>260</v>
      </c>
      <c r="K23" s="30"/>
      <c r="L23" s="30">
        <v>20</v>
      </c>
      <c r="M23" s="30" t="s">
        <v>261</v>
      </c>
      <c r="N23" s="31"/>
      <c r="O23" s="31">
        <v>20</v>
      </c>
      <c r="P23" s="52" t="s">
        <v>262</v>
      </c>
      <c r="Q23" s="30"/>
      <c r="R23" s="32"/>
      <c r="S23" s="60" t="str">
        <f>LOOKUP(S22,R17:R21,S17:S21)</f>
        <v>(select)</v>
      </c>
      <c r="T23" s="30"/>
      <c r="U23" s="30"/>
      <c r="V23">
        <v>20</v>
      </c>
      <c r="W23" t="s">
        <v>843</v>
      </c>
    </row>
    <row r="24" spans="1:23" x14ac:dyDescent="0.25">
      <c r="A24" s="29"/>
      <c r="B24" s="30"/>
      <c r="C24" s="43"/>
      <c r="D24" s="30"/>
      <c r="E24" s="30"/>
      <c r="F24" s="30">
        <v>21</v>
      </c>
      <c r="G24" s="30" t="s">
        <v>263</v>
      </c>
      <c r="H24" s="30"/>
      <c r="I24" s="30">
        <v>21</v>
      </c>
      <c r="J24" s="30" t="s">
        <v>264</v>
      </c>
      <c r="K24" s="30"/>
      <c r="L24" s="30">
        <v>21</v>
      </c>
      <c r="M24" s="30" t="s">
        <v>265</v>
      </c>
      <c r="N24" s="31"/>
      <c r="O24" s="31">
        <v>21</v>
      </c>
      <c r="P24" s="52" t="s">
        <v>266</v>
      </c>
      <c r="Q24" s="30"/>
      <c r="R24" s="32"/>
      <c r="S24" s="67">
        <f>IF(S23="(select)",0,(RIGHT(S23,4)-2025))</f>
        <v>0</v>
      </c>
      <c r="T24" s="68"/>
      <c r="U24" s="30"/>
      <c r="V24">
        <v>21</v>
      </c>
      <c r="W24" t="s">
        <v>844</v>
      </c>
    </row>
    <row r="25" spans="1:23" x14ac:dyDescent="0.25">
      <c r="A25" s="29" t="s">
        <v>160</v>
      </c>
      <c r="B25" s="236" t="s">
        <v>268</v>
      </c>
      <c r="C25" s="229"/>
      <c r="D25" s="59"/>
      <c r="E25" s="69"/>
      <c r="F25" s="30">
        <v>22</v>
      </c>
      <c r="G25" s="30" t="s">
        <v>269</v>
      </c>
      <c r="H25" s="30"/>
      <c r="I25" s="30">
        <v>22</v>
      </c>
      <c r="J25" s="30" t="s">
        <v>270</v>
      </c>
      <c r="K25" s="30"/>
      <c r="L25" s="30">
        <v>22</v>
      </c>
      <c r="M25" s="30" t="s">
        <v>271</v>
      </c>
      <c r="N25" s="31"/>
      <c r="O25" s="31">
        <v>22</v>
      </c>
      <c r="P25" s="58" t="s">
        <v>272</v>
      </c>
      <c r="Q25" s="30"/>
      <c r="R25" s="30"/>
      <c r="S25" s="30"/>
      <c r="T25" s="30"/>
      <c r="U25" s="30"/>
      <c r="V25">
        <v>22</v>
      </c>
      <c r="W25" t="s">
        <v>845</v>
      </c>
    </row>
    <row r="26" spans="1:23" x14ac:dyDescent="0.25">
      <c r="A26" s="29"/>
      <c r="B26" s="70"/>
      <c r="C26" s="71" t="s">
        <v>234</v>
      </c>
      <c r="D26" s="30"/>
      <c r="E26" s="30"/>
      <c r="F26" s="30">
        <v>23</v>
      </c>
      <c r="G26" s="30" t="s">
        <v>273</v>
      </c>
      <c r="H26" s="30"/>
      <c r="I26" s="30">
        <v>23</v>
      </c>
      <c r="J26" s="30" t="s">
        <v>274</v>
      </c>
      <c r="K26" s="30"/>
      <c r="L26" s="30">
        <v>23</v>
      </c>
      <c r="M26" s="30" t="s">
        <v>275</v>
      </c>
      <c r="N26" s="31"/>
      <c r="O26" s="31">
        <v>23</v>
      </c>
      <c r="P26" s="52" t="s">
        <v>276</v>
      </c>
      <c r="Q26" s="30"/>
      <c r="R26" s="233" t="s">
        <v>277</v>
      </c>
      <c r="S26" s="229"/>
      <c r="T26" s="32"/>
      <c r="U26" s="30"/>
      <c r="W26" s="52"/>
    </row>
    <row r="27" spans="1:23" ht="15.75" thickBot="1" x14ac:dyDescent="0.3">
      <c r="A27" s="29"/>
      <c r="B27" s="30">
        <v>1</v>
      </c>
      <c r="C27" s="30" t="s">
        <v>170</v>
      </c>
      <c r="D27" s="30"/>
      <c r="E27" s="51"/>
      <c r="F27" s="30">
        <v>24</v>
      </c>
      <c r="G27" s="30" t="s">
        <v>278</v>
      </c>
      <c r="H27" s="30"/>
      <c r="I27" s="30">
        <v>24</v>
      </c>
      <c r="J27" s="30" t="s">
        <v>279</v>
      </c>
      <c r="K27" s="30"/>
      <c r="L27" s="30">
        <v>24</v>
      </c>
      <c r="M27" s="30" t="s">
        <v>280</v>
      </c>
      <c r="N27" s="31"/>
      <c r="O27" s="31">
        <v>24</v>
      </c>
      <c r="P27" s="52" t="s">
        <v>281</v>
      </c>
      <c r="Q27" s="30"/>
      <c r="R27" s="72" t="b">
        <v>0</v>
      </c>
      <c r="S27" s="73" t="s">
        <v>282</v>
      </c>
      <c r="T27" s="30"/>
      <c r="U27" s="30"/>
    </row>
    <row r="28" spans="1:23" ht="15.75" thickBot="1" x14ac:dyDescent="0.3">
      <c r="A28" s="29"/>
      <c r="B28" s="30">
        <v>2</v>
      </c>
      <c r="C28" s="66" t="s">
        <v>28</v>
      </c>
      <c r="D28" s="51"/>
      <c r="E28" s="30"/>
      <c r="F28" s="30">
        <v>25</v>
      </c>
      <c r="G28" s="30" t="s">
        <v>283</v>
      </c>
      <c r="H28" s="30"/>
      <c r="I28" s="30">
        <v>25</v>
      </c>
      <c r="J28" s="30" t="s">
        <v>284</v>
      </c>
      <c r="K28" s="30"/>
      <c r="L28" s="30"/>
      <c r="M28" s="43">
        <v>1</v>
      </c>
      <c r="N28" s="31"/>
      <c r="O28" s="31">
        <v>25</v>
      </c>
      <c r="P28" s="52" t="s">
        <v>285</v>
      </c>
      <c r="Q28" s="30"/>
      <c r="R28" s="74" t="b">
        <v>0</v>
      </c>
      <c r="S28" s="43">
        <v>1</v>
      </c>
      <c r="T28" s="43"/>
      <c r="U28" s="30"/>
    </row>
    <row r="29" spans="1:23" ht="15.75" thickBot="1" x14ac:dyDescent="0.3">
      <c r="A29" s="29"/>
      <c r="B29" s="30">
        <v>3</v>
      </c>
      <c r="C29" s="30" t="s">
        <v>29</v>
      </c>
      <c r="D29" s="30"/>
      <c r="E29" s="43"/>
      <c r="F29" s="30">
        <v>26</v>
      </c>
      <c r="G29" s="30" t="s">
        <v>286</v>
      </c>
      <c r="H29" s="30"/>
      <c r="I29" s="30">
        <v>26</v>
      </c>
      <c r="J29" s="30" t="s">
        <v>287</v>
      </c>
      <c r="K29" s="30"/>
      <c r="L29" s="30"/>
      <c r="M29" s="60" t="str">
        <f>LOOKUP(M28,L2:L27,M2:M27)</f>
        <v>(select)</v>
      </c>
      <c r="N29" s="31"/>
      <c r="O29" s="31">
        <v>26</v>
      </c>
      <c r="P29" s="52" t="s">
        <v>288</v>
      </c>
      <c r="Q29" s="30"/>
      <c r="R29" s="74" t="b">
        <v>0</v>
      </c>
      <c r="S29" s="43">
        <v>2</v>
      </c>
      <c r="T29" s="43"/>
      <c r="U29" s="30"/>
    </row>
    <row r="30" spans="1:23" ht="15.75" thickBot="1" x14ac:dyDescent="0.3">
      <c r="A30" s="29"/>
      <c r="B30" s="30"/>
      <c r="C30" s="43">
        <v>1</v>
      </c>
      <c r="D30" s="43"/>
      <c r="E30" s="30"/>
      <c r="F30" s="30">
        <v>27</v>
      </c>
      <c r="G30" s="30" t="s">
        <v>289</v>
      </c>
      <c r="H30" s="30"/>
      <c r="I30" s="30">
        <v>27</v>
      </c>
      <c r="J30" s="30" t="s">
        <v>290</v>
      </c>
      <c r="K30" s="43"/>
      <c r="L30" s="43"/>
      <c r="M30" s="43"/>
      <c r="N30" s="31"/>
      <c r="O30" s="31">
        <v>27</v>
      </c>
      <c r="P30" s="52" t="s">
        <v>291</v>
      </c>
      <c r="Q30" s="30"/>
      <c r="R30" s="74" t="b">
        <v>0</v>
      </c>
      <c r="S30" s="43">
        <v>3</v>
      </c>
      <c r="T30" s="43"/>
      <c r="U30" s="30"/>
    </row>
    <row r="31" spans="1:23" ht="15.75" thickBot="1" x14ac:dyDescent="0.3">
      <c r="A31" s="29"/>
      <c r="B31" s="30"/>
      <c r="C31" s="62" t="str">
        <f>LOOKUP(C30,B27:B29,C27:C29)</f>
        <v>(select)</v>
      </c>
      <c r="D31" s="30"/>
      <c r="E31" s="30"/>
      <c r="F31" s="30">
        <v>28</v>
      </c>
      <c r="G31" s="30" t="s">
        <v>292</v>
      </c>
      <c r="H31" s="30"/>
      <c r="I31" s="30"/>
      <c r="J31" s="43">
        <v>1</v>
      </c>
      <c r="K31" s="30"/>
      <c r="L31" s="30"/>
      <c r="M31" s="30"/>
      <c r="N31" s="31"/>
      <c r="O31" s="31">
        <v>28</v>
      </c>
      <c r="P31" s="52" t="s">
        <v>293</v>
      </c>
      <c r="Q31" s="30"/>
      <c r="R31" s="75" t="b">
        <v>0</v>
      </c>
      <c r="S31" s="43">
        <v>5</v>
      </c>
      <c r="T31" s="43"/>
      <c r="U31" s="30"/>
    </row>
    <row r="32" spans="1:23" ht="15.75" thickBot="1" x14ac:dyDescent="0.3">
      <c r="A32" s="29"/>
      <c r="B32" s="30"/>
      <c r="C32" s="43"/>
      <c r="D32" s="59"/>
      <c r="E32" s="30"/>
      <c r="F32" s="30">
        <v>29</v>
      </c>
      <c r="G32" s="30" t="s">
        <v>294</v>
      </c>
      <c r="H32" s="30"/>
      <c r="I32" s="30"/>
      <c r="J32" s="60" t="str">
        <f>LOOKUP(J31,I4:I29,J4:J29)</f>
        <v>(select)</v>
      </c>
      <c r="K32" s="30"/>
      <c r="L32" s="30"/>
      <c r="M32" s="30"/>
      <c r="N32" s="31"/>
      <c r="O32" s="31">
        <v>29</v>
      </c>
      <c r="P32" s="52" t="s">
        <v>295</v>
      </c>
      <c r="Q32" s="30"/>
      <c r="R32" s="74" t="b">
        <v>0</v>
      </c>
      <c r="S32" s="43">
        <v>7</v>
      </c>
      <c r="T32" s="43"/>
      <c r="U32" s="30"/>
    </row>
    <row r="33" spans="1:21" ht="15.75" thickBot="1" x14ac:dyDescent="0.3">
      <c r="A33" s="29" t="s">
        <v>158</v>
      </c>
      <c r="B33" s="236" t="s">
        <v>296</v>
      </c>
      <c r="C33" s="229"/>
      <c r="D33" s="30"/>
      <c r="E33" s="30"/>
      <c r="F33" s="30">
        <v>30</v>
      </c>
      <c r="G33" s="30" t="s">
        <v>297</v>
      </c>
      <c r="H33" s="30"/>
      <c r="I33" s="30"/>
      <c r="J33" s="30"/>
      <c r="K33" s="30"/>
      <c r="L33" s="30"/>
      <c r="M33" s="30"/>
      <c r="N33" s="31"/>
      <c r="O33" s="31">
        <v>30</v>
      </c>
      <c r="P33" s="52" t="s">
        <v>298</v>
      </c>
      <c r="Q33" s="30"/>
      <c r="R33" s="74" t="b">
        <v>0</v>
      </c>
      <c r="S33" s="43">
        <v>9</v>
      </c>
      <c r="T33" s="30"/>
      <c r="U33" s="30"/>
    </row>
    <row r="34" spans="1:21" x14ac:dyDescent="0.25">
      <c r="A34" s="29"/>
      <c r="B34" s="70"/>
      <c r="C34" s="71" t="s">
        <v>234</v>
      </c>
      <c r="D34" s="30"/>
      <c r="E34" s="30"/>
      <c r="F34" s="30">
        <v>31</v>
      </c>
      <c r="G34" s="30" t="s">
        <v>299</v>
      </c>
      <c r="H34" s="30"/>
      <c r="I34" s="30"/>
      <c r="J34" s="30"/>
      <c r="K34" s="30"/>
      <c r="L34" s="30"/>
      <c r="M34" s="30"/>
      <c r="N34" s="31"/>
      <c r="O34" s="31">
        <v>31</v>
      </c>
      <c r="P34" s="52" t="s">
        <v>300</v>
      </c>
      <c r="Q34" s="30"/>
      <c r="R34" s="30"/>
      <c r="S34" s="30"/>
      <c r="T34" s="30"/>
      <c r="U34" s="30"/>
    </row>
    <row r="35" spans="1:21" x14ac:dyDescent="0.25">
      <c r="A35" s="29"/>
      <c r="B35" s="30">
        <v>1</v>
      </c>
      <c r="C35" s="30" t="s">
        <v>170</v>
      </c>
      <c r="D35" s="51"/>
      <c r="E35" s="30"/>
      <c r="F35" s="30">
        <v>32</v>
      </c>
      <c r="G35" s="30" t="s">
        <v>301</v>
      </c>
      <c r="H35" s="30"/>
      <c r="I35" s="30"/>
      <c r="J35" s="30"/>
      <c r="K35" s="30"/>
      <c r="L35" s="30"/>
      <c r="M35" s="30"/>
      <c r="N35" s="31"/>
      <c r="O35" s="31">
        <v>32</v>
      </c>
      <c r="P35" s="52" t="s">
        <v>302</v>
      </c>
      <c r="Q35" s="30"/>
      <c r="R35" s="30"/>
      <c r="S35" s="30"/>
      <c r="T35" s="30"/>
      <c r="U35" s="30"/>
    </row>
    <row r="36" spans="1:21" x14ac:dyDescent="0.25">
      <c r="A36" s="29"/>
      <c r="B36" s="30">
        <v>2</v>
      </c>
      <c r="C36" s="66" t="s">
        <v>28</v>
      </c>
      <c r="D36" s="30"/>
      <c r="E36" s="30"/>
      <c r="F36" s="30">
        <v>33</v>
      </c>
      <c r="G36" s="30" t="s">
        <v>303</v>
      </c>
      <c r="H36" s="30"/>
      <c r="I36" s="30"/>
      <c r="J36" s="30"/>
      <c r="K36" s="30"/>
      <c r="L36" s="30"/>
      <c r="M36" s="30"/>
      <c r="N36" s="31"/>
      <c r="O36" s="31">
        <v>33</v>
      </c>
      <c r="P36" s="52" t="s">
        <v>304</v>
      </c>
      <c r="Q36" s="30"/>
      <c r="R36" s="30"/>
      <c r="S36" s="30"/>
      <c r="T36" s="30"/>
      <c r="U36" s="30"/>
    </row>
    <row r="37" spans="1:21" x14ac:dyDescent="0.25">
      <c r="A37" s="29"/>
      <c r="B37" s="30">
        <v>3</v>
      </c>
      <c r="C37" s="30" t="s">
        <v>29</v>
      </c>
      <c r="D37" s="43"/>
      <c r="E37" s="30"/>
      <c r="F37" s="30">
        <v>34</v>
      </c>
      <c r="G37" s="30" t="s">
        <v>305</v>
      </c>
      <c r="H37" s="30"/>
      <c r="I37" s="30"/>
      <c r="J37" s="30"/>
      <c r="K37" s="30"/>
      <c r="L37" s="30"/>
      <c r="M37" s="30"/>
      <c r="N37" s="31"/>
      <c r="O37" s="31">
        <v>34</v>
      </c>
      <c r="P37" s="52" t="s">
        <v>306</v>
      </c>
      <c r="Q37" s="30"/>
      <c r="R37" s="30"/>
      <c r="S37" s="30"/>
      <c r="T37" s="30"/>
      <c r="U37" s="30"/>
    </row>
    <row r="38" spans="1:21" ht="15.75" thickBot="1" x14ac:dyDescent="0.3">
      <c r="A38" s="29"/>
      <c r="B38" s="30"/>
      <c r="C38" s="43">
        <v>1</v>
      </c>
      <c r="D38" s="30"/>
      <c r="E38" s="30"/>
      <c r="F38" s="30">
        <v>35</v>
      </c>
      <c r="G38" s="30" t="s">
        <v>307</v>
      </c>
      <c r="H38" s="30"/>
      <c r="I38" s="30"/>
      <c r="J38" s="30"/>
      <c r="K38" s="30"/>
      <c r="L38" s="30"/>
      <c r="M38" s="30"/>
      <c r="N38" s="31"/>
      <c r="O38" s="31">
        <v>35</v>
      </c>
      <c r="P38" s="52" t="s">
        <v>308</v>
      </c>
      <c r="Q38" s="30"/>
      <c r="R38" s="30"/>
      <c r="S38" s="30"/>
      <c r="T38" s="30"/>
      <c r="U38" s="30"/>
    </row>
    <row r="39" spans="1:21" ht="15.75" thickBot="1" x14ac:dyDescent="0.3">
      <c r="A39" s="29"/>
      <c r="B39" s="30"/>
      <c r="C39" s="62" t="str">
        <f>LOOKUP(C38,B35:B37,C35:C37)</f>
        <v>(select)</v>
      </c>
      <c r="D39" s="59"/>
      <c r="E39" s="30"/>
      <c r="F39" s="30">
        <v>36</v>
      </c>
      <c r="G39" s="30" t="s">
        <v>309</v>
      </c>
      <c r="H39" s="30"/>
      <c r="I39" s="30"/>
      <c r="J39" s="30"/>
      <c r="K39" s="30"/>
      <c r="L39" s="30"/>
      <c r="M39" s="30"/>
      <c r="N39" s="31"/>
      <c r="O39" s="31">
        <v>36</v>
      </c>
      <c r="P39" s="52" t="s">
        <v>310</v>
      </c>
      <c r="Q39" s="30"/>
      <c r="R39" s="30"/>
      <c r="S39" s="30"/>
      <c r="T39" s="30"/>
      <c r="U39" s="30"/>
    </row>
    <row r="40" spans="1:21" x14ac:dyDescent="0.25">
      <c r="A40" s="29"/>
      <c r="B40" s="30"/>
      <c r="C40" s="43"/>
      <c r="D40" s="30"/>
      <c r="E40" s="30"/>
      <c r="F40" s="30">
        <v>37</v>
      </c>
      <c r="G40" s="30" t="s">
        <v>311</v>
      </c>
      <c r="H40" s="30"/>
      <c r="I40" s="30"/>
      <c r="J40" s="30"/>
      <c r="K40" s="30"/>
      <c r="L40" s="30"/>
      <c r="M40" s="30"/>
      <c r="N40" s="31"/>
      <c r="O40" s="31">
        <v>37</v>
      </c>
      <c r="P40" s="52" t="s">
        <v>312</v>
      </c>
      <c r="Q40" s="30"/>
      <c r="R40" s="30"/>
      <c r="S40" s="30"/>
      <c r="T40" s="30"/>
      <c r="U40" s="30"/>
    </row>
    <row r="41" spans="1:21" x14ac:dyDescent="0.25">
      <c r="A41" s="29"/>
      <c r="B41" s="236" t="s">
        <v>321</v>
      </c>
      <c r="C41" s="229"/>
      <c r="D41" s="30"/>
      <c r="E41" s="30"/>
      <c r="F41" s="30">
        <v>38</v>
      </c>
      <c r="G41" s="30" t="s">
        <v>313</v>
      </c>
      <c r="H41" s="30"/>
      <c r="I41" s="30"/>
      <c r="J41" s="30"/>
      <c r="K41" s="30"/>
      <c r="L41" s="30"/>
      <c r="M41" s="30"/>
      <c r="N41" s="31"/>
      <c r="O41" s="31">
        <v>38</v>
      </c>
      <c r="P41" s="58" t="s">
        <v>314</v>
      </c>
      <c r="Q41" s="30"/>
      <c r="R41" s="30"/>
      <c r="S41" s="58" t="s">
        <v>196</v>
      </c>
      <c r="T41" s="30"/>
      <c r="U41" s="30"/>
    </row>
    <row r="42" spans="1:21" x14ac:dyDescent="0.25">
      <c r="A42" s="29"/>
      <c r="B42" s="70"/>
      <c r="C42" s="71" t="s">
        <v>234</v>
      </c>
      <c r="D42" s="51"/>
      <c r="E42" s="30"/>
      <c r="F42" s="30">
        <v>39</v>
      </c>
      <c r="G42" s="30" t="s">
        <v>208</v>
      </c>
      <c r="H42" s="30"/>
      <c r="I42" s="30"/>
      <c r="J42" s="30"/>
      <c r="K42" s="30"/>
      <c r="L42" s="30"/>
      <c r="M42" s="30"/>
      <c r="N42" s="31"/>
      <c r="O42" s="31">
        <v>39</v>
      </c>
      <c r="P42" s="52" t="s">
        <v>315</v>
      </c>
      <c r="Q42" s="30"/>
      <c r="R42" s="30"/>
      <c r="S42" s="58" t="s">
        <v>272</v>
      </c>
      <c r="T42" s="30"/>
      <c r="U42" s="30"/>
    </row>
    <row r="43" spans="1:21" x14ac:dyDescent="0.25">
      <c r="A43" s="29"/>
      <c r="B43" s="30">
        <v>1</v>
      </c>
      <c r="C43" s="30" t="s">
        <v>170</v>
      </c>
      <c r="D43" s="30"/>
      <c r="E43" s="30"/>
      <c r="F43" s="30">
        <v>40</v>
      </c>
      <c r="G43" s="30" t="s">
        <v>316</v>
      </c>
      <c r="H43" s="30"/>
      <c r="I43" s="30"/>
      <c r="J43" s="30"/>
      <c r="K43" s="30"/>
      <c r="L43" s="30"/>
      <c r="M43" s="30"/>
      <c r="N43" s="31"/>
      <c r="O43" s="31">
        <v>40</v>
      </c>
      <c r="P43" s="52" t="s">
        <v>317</v>
      </c>
      <c r="Q43" s="30"/>
      <c r="R43" s="30"/>
      <c r="S43" s="58" t="s">
        <v>314</v>
      </c>
      <c r="T43" s="30"/>
      <c r="U43" s="30"/>
    </row>
    <row r="44" spans="1:21" x14ac:dyDescent="0.25">
      <c r="A44" s="29"/>
      <c r="B44" s="30">
        <v>2</v>
      </c>
      <c r="C44" s="66" t="s">
        <v>28</v>
      </c>
      <c r="D44" s="43"/>
      <c r="E44" s="30"/>
      <c r="F44" s="30">
        <v>41</v>
      </c>
      <c r="G44" s="30" t="s">
        <v>318</v>
      </c>
      <c r="H44" s="30"/>
      <c r="I44" s="30"/>
      <c r="J44" s="30"/>
      <c r="K44" s="30"/>
      <c r="L44" s="30"/>
      <c r="M44" s="30"/>
      <c r="N44" s="31"/>
      <c r="O44" s="31">
        <v>41</v>
      </c>
      <c r="P44" s="52" t="s">
        <v>319</v>
      </c>
      <c r="Q44" s="30"/>
      <c r="R44" s="30"/>
      <c r="S44" s="30"/>
      <c r="T44" s="30"/>
      <c r="U44" s="30"/>
    </row>
    <row r="45" spans="1:21" x14ac:dyDescent="0.25">
      <c r="A45" s="123" t="s">
        <v>685</v>
      </c>
      <c r="B45" s="30">
        <v>3</v>
      </c>
      <c r="C45" s="30" t="s">
        <v>29</v>
      </c>
      <c r="D45" s="43"/>
      <c r="E45" s="30"/>
      <c r="F45" s="30">
        <v>42</v>
      </c>
      <c r="G45" s="30" t="s">
        <v>322</v>
      </c>
      <c r="H45" s="30"/>
      <c r="I45" s="30"/>
      <c r="J45" s="30"/>
      <c r="K45" s="30"/>
      <c r="L45" s="30"/>
      <c r="M45" s="30"/>
      <c r="N45" s="31"/>
      <c r="O45" s="31">
        <v>42</v>
      </c>
      <c r="P45" s="52" t="s">
        <v>323</v>
      </c>
      <c r="Q45" s="30"/>
      <c r="R45" s="30"/>
      <c r="S45" s="30"/>
      <c r="T45" s="30"/>
      <c r="U45" s="30"/>
    </row>
    <row r="46" spans="1:21" ht="15.75" thickBot="1" x14ac:dyDescent="0.3">
      <c r="A46" s="29"/>
      <c r="B46" s="30"/>
      <c r="C46" s="43">
        <v>2</v>
      </c>
      <c r="D46" s="30"/>
      <c r="E46" s="30"/>
      <c r="F46" s="30">
        <v>43</v>
      </c>
      <c r="G46" s="30" t="s">
        <v>324</v>
      </c>
      <c r="H46" s="30"/>
      <c r="I46" s="30"/>
      <c r="J46" s="30"/>
      <c r="K46" s="30"/>
      <c r="L46" s="30"/>
      <c r="M46" s="30"/>
      <c r="N46" s="31"/>
      <c r="O46" s="31">
        <v>43</v>
      </c>
      <c r="P46" s="52" t="s">
        <v>325</v>
      </c>
      <c r="Q46" s="30"/>
      <c r="R46" s="30"/>
      <c r="S46" s="30"/>
      <c r="T46" s="30"/>
      <c r="U46" s="30"/>
    </row>
    <row r="47" spans="1:21" ht="15.75" thickBot="1" x14ac:dyDescent="0.3">
      <c r="A47" s="29"/>
      <c r="B47" s="30"/>
      <c r="C47" s="62" t="str">
        <f>LOOKUP(C46,B43:B45,C43:C45)</f>
        <v>Yes</v>
      </c>
      <c r="D47" s="59"/>
      <c r="E47" s="30"/>
      <c r="F47" s="30">
        <v>44</v>
      </c>
      <c r="G47" s="30" t="s">
        <v>326</v>
      </c>
      <c r="H47" s="30"/>
      <c r="I47" s="30"/>
      <c r="J47" s="30"/>
      <c r="K47" s="30"/>
      <c r="L47" s="30"/>
      <c r="M47" s="30"/>
      <c r="N47" s="31"/>
      <c r="O47" s="31">
        <v>44</v>
      </c>
      <c r="P47" s="52" t="s">
        <v>327</v>
      </c>
      <c r="Q47" s="30"/>
      <c r="R47" s="30"/>
      <c r="S47" s="30"/>
      <c r="T47" s="30"/>
      <c r="U47" s="30"/>
    </row>
    <row r="48" spans="1:21" x14ac:dyDescent="0.25">
      <c r="A48" s="29"/>
      <c r="B48" s="30"/>
      <c r="C48" s="43"/>
      <c r="D48" s="30"/>
      <c r="E48" s="30"/>
      <c r="F48" s="30">
        <v>45</v>
      </c>
      <c r="G48" s="30" t="s">
        <v>328</v>
      </c>
      <c r="H48" s="30"/>
      <c r="I48" s="30"/>
      <c r="J48" s="30"/>
      <c r="K48" s="30"/>
      <c r="L48" s="30"/>
      <c r="M48" s="30"/>
      <c r="N48" s="31"/>
      <c r="O48" s="31">
        <v>45</v>
      </c>
      <c r="P48" s="52" t="s">
        <v>329</v>
      </c>
      <c r="Q48" s="30"/>
      <c r="R48" s="30"/>
      <c r="S48" s="30"/>
      <c r="T48" s="30"/>
      <c r="U48" s="30"/>
    </row>
    <row r="49" spans="1:21" x14ac:dyDescent="0.25">
      <c r="A49" s="29"/>
      <c r="B49" s="234" t="s">
        <v>338</v>
      </c>
      <c r="C49" s="229"/>
      <c r="D49" s="30"/>
      <c r="E49" s="30"/>
      <c r="F49" s="30">
        <v>46</v>
      </c>
      <c r="G49" s="30" t="s">
        <v>330</v>
      </c>
      <c r="H49" s="30"/>
      <c r="I49" s="30"/>
      <c r="J49" s="30"/>
      <c r="K49" s="30"/>
      <c r="L49" s="30"/>
      <c r="M49" s="30"/>
      <c r="N49" s="31"/>
      <c r="O49" s="31">
        <v>46</v>
      </c>
      <c r="P49" s="52" t="s">
        <v>331</v>
      </c>
      <c r="Q49" s="30"/>
      <c r="R49" s="30"/>
      <c r="S49" s="30"/>
      <c r="T49" s="30"/>
      <c r="U49" s="30"/>
    </row>
    <row r="50" spans="1:21" x14ac:dyDescent="0.25">
      <c r="A50" s="29"/>
      <c r="B50" s="64"/>
      <c r="C50" s="64" t="s">
        <v>234</v>
      </c>
      <c r="D50" s="51"/>
      <c r="E50" s="30"/>
      <c r="F50" s="30">
        <v>47</v>
      </c>
      <c r="G50" s="30" t="s">
        <v>332</v>
      </c>
      <c r="H50" s="30"/>
      <c r="I50" s="30"/>
      <c r="J50" s="30"/>
      <c r="K50" s="30"/>
      <c r="L50" s="30"/>
      <c r="M50" s="30"/>
      <c r="N50" s="31"/>
      <c r="O50" s="31">
        <v>47</v>
      </c>
      <c r="P50" s="52" t="s">
        <v>333</v>
      </c>
      <c r="Q50" s="30"/>
      <c r="R50" s="30"/>
      <c r="S50" s="30"/>
      <c r="T50" s="30"/>
      <c r="U50" s="30"/>
    </row>
    <row r="51" spans="1:21" x14ac:dyDescent="0.25">
      <c r="A51" s="29"/>
      <c r="B51" s="30">
        <v>1</v>
      </c>
      <c r="C51" s="30" t="s">
        <v>170</v>
      </c>
      <c r="D51" s="30"/>
      <c r="E51" s="30"/>
      <c r="F51" s="30">
        <v>48</v>
      </c>
      <c r="G51" s="30" t="s">
        <v>334</v>
      </c>
      <c r="H51" s="30"/>
      <c r="I51" s="30"/>
      <c r="J51" s="30"/>
      <c r="K51" s="30"/>
      <c r="L51" s="30"/>
      <c r="M51" s="30"/>
      <c r="N51" s="31"/>
      <c r="O51" s="31">
        <v>48</v>
      </c>
      <c r="P51" s="52" t="s">
        <v>335</v>
      </c>
      <c r="Q51" s="30"/>
      <c r="R51" s="30"/>
      <c r="S51" s="30"/>
      <c r="T51" s="30"/>
      <c r="U51" s="30"/>
    </row>
    <row r="52" spans="1:21" x14ac:dyDescent="0.25">
      <c r="A52" s="29"/>
      <c r="B52" s="30">
        <v>2</v>
      </c>
      <c r="C52" s="30" t="s">
        <v>36</v>
      </c>
      <c r="D52" s="43"/>
      <c r="E52" s="30"/>
      <c r="F52" s="30">
        <v>49</v>
      </c>
      <c r="G52" s="30" t="s">
        <v>336</v>
      </c>
      <c r="H52" s="30"/>
      <c r="I52" s="30"/>
      <c r="J52" s="30"/>
      <c r="K52" s="30"/>
      <c r="L52" s="30"/>
      <c r="M52" s="30"/>
      <c r="N52" s="31"/>
      <c r="O52" s="31">
        <v>49</v>
      </c>
      <c r="P52" s="52" t="s">
        <v>337</v>
      </c>
      <c r="Q52" s="30"/>
      <c r="R52" s="30"/>
      <c r="S52" s="30"/>
      <c r="T52" s="30"/>
      <c r="U52" s="30"/>
    </row>
    <row r="53" spans="1:21" x14ac:dyDescent="0.25">
      <c r="A53" s="29" t="s">
        <v>228</v>
      </c>
      <c r="B53" s="30">
        <v>3</v>
      </c>
      <c r="C53" s="30" t="s">
        <v>37</v>
      </c>
      <c r="D53" s="30"/>
      <c r="E53" s="30"/>
      <c r="F53" s="30">
        <v>50</v>
      </c>
      <c r="G53" s="30" t="s">
        <v>339</v>
      </c>
      <c r="H53" s="30"/>
      <c r="I53" s="30"/>
      <c r="J53" s="30"/>
      <c r="K53" s="30"/>
      <c r="L53" s="30"/>
      <c r="M53" s="30"/>
      <c r="N53" s="31"/>
      <c r="O53" s="31">
        <v>50</v>
      </c>
      <c r="P53" s="52" t="s">
        <v>340</v>
      </c>
      <c r="Q53" s="30"/>
      <c r="R53" s="30"/>
      <c r="S53" s="30"/>
      <c r="T53" s="30"/>
      <c r="U53" s="30"/>
    </row>
    <row r="54" spans="1:21" x14ac:dyDescent="0.25">
      <c r="A54" s="29"/>
      <c r="B54" s="30">
        <v>4</v>
      </c>
      <c r="C54" s="30" t="s">
        <v>38</v>
      </c>
      <c r="D54" s="59"/>
      <c r="E54" s="30"/>
      <c r="F54" s="30">
        <v>51</v>
      </c>
      <c r="G54" s="30" t="s">
        <v>341</v>
      </c>
      <c r="H54" s="30"/>
      <c r="I54" s="30"/>
      <c r="J54" s="30"/>
      <c r="K54" s="30"/>
      <c r="L54" s="30"/>
      <c r="M54" s="30"/>
      <c r="N54" s="31"/>
      <c r="O54" s="31">
        <v>51</v>
      </c>
      <c r="P54" s="52" t="s">
        <v>342</v>
      </c>
      <c r="Q54" s="30"/>
      <c r="R54" s="30"/>
      <c r="S54" s="30"/>
      <c r="T54" s="30"/>
      <c r="U54" s="30"/>
    </row>
    <row r="55" spans="1:21" x14ac:dyDescent="0.25">
      <c r="A55" s="29"/>
      <c r="B55" s="30">
        <v>5</v>
      </c>
      <c r="C55" s="30" t="s">
        <v>39</v>
      </c>
      <c r="D55" s="30"/>
      <c r="E55" s="30"/>
      <c r="F55" s="30">
        <v>52</v>
      </c>
      <c r="G55" s="30" t="s">
        <v>343</v>
      </c>
      <c r="H55" s="30"/>
      <c r="I55" s="30"/>
      <c r="J55" s="30"/>
      <c r="K55" s="30"/>
      <c r="L55" s="30"/>
      <c r="M55" s="30"/>
      <c r="N55" s="31"/>
      <c r="O55" s="31">
        <v>52</v>
      </c>
      <c r="P55" s="52" t="s">
        <v>344</v>
      </c>
      <c r="Q55" s="30"/>
      <c r="R55" s="30"/>
      <c r="S55" s="30"/>
      <c r="T55" s="30"/>
      <c r="U55" s="30"/>
    </row>
    <row r="56" spans="1:21" ht="15.75" thickBot="1" x14ac:dyDescent="0.3">
      <c r="A56" s="29"/>
      <c r="B56" s="30"/>
      <c r="C56" s="43">
        <v>1</v>
      </c>
      <c r="D56" s="30"/>
      <c r="E56" s="30"/>
      <c r="F56" s="30">
        <v>53</v>
      </c>
      <c r="G56" s="30" t="s">
        <v>345</v>
      </c>
      <c r="H56" s="30"/>
      <c r="I56" s="30"/>
      <c r="J56" s="30"/>
      <c r="K56" s="30"/>
      <c r="L56" s="30"/>
      <c r="M56" s="30"/>
      <c r="N56" s="31"/>
      <c r="O56" s="31">
        <v>53</v>
      </c>
      <c r="P56" s="52" t="s">
        <v>346</v>
      </c>
      <c r="Q56" s="30"/>
      <c r="R56" s="30"/>
      <c r="S56" s="30"/>
      <c r="T56" s="30"/>
      <c r="U56" s="30"/>
    </row>
    <row r="57" spans="1:21" ht="15.75" thickBot="1" x14ac:dyDescent="0.3">
      <c r="A57" s="29"/>
      <c r="B57" s="30"/>
      <c r="C57" s="62" t="str">
        <f ca="1">LOOKUP(C56,B51:B53,C51:C55)</f>
        <v>(select)</v>
      </c>
      <c r="D57" s="51"/>
      <c r="E57" s="30"/>
      <c r="F57" s="30">
        <v>54</v>
      </c>
      <c r="G57" s="30" t="s">
        <v>347</v>
      </c>
      <c r="H57" s="30"/>
      <c r="I57" s="30"/>
      <c r="J57" s="30"/>
      <c r="K57" s="30"/>
      <c r="L57" s="30"/>
      <c r="M57" s="30"/>
      <c r="N57" s="31"/>
      <c r="O57" s="31">
        <v>54</v>
      </c>
      <c r="P57" s="52" t="s">
        <v>348</v>
      </c>
      <c r="Q57" s="30"/>
      <c r="R57" s="30"/>
      <c r="S57" s="30"/>
      <c r="T57" s="30"/>
      <c r="U57" s="30"/>
    </row>
    <row r="58" spans="1:21" x14ac:dyDescent="0.25">
      <c r="A58" s="29"/>
      <c r="B58" s="30"/>
      <c r="C58" s="43"/>
      <c r="D58" s="30"/>
      <c r="E58" s="30"/>
      <c r="F58" s="30">
        <v>55</v>
      </c>
      <c r="G58" s="30" t="s">
        <v>349</v>
      </c>
      <c r="H58" s="30"/>
      <c r="I58" s="30"/>
      <c r="J58" s="30"/>
      <c r="K58" s="30"/>
      <c r="L58" s="30"/>
      <c r="M58" s="30"/>
      <c r="N58" s="31"/>
      <c r="O58" s="31">
        <v>55</v>
      </c>
      <c r="P58" s="52" t="s">
        <v>350</v>
      </c>
      <c r="Q58" s="30"/>
      <c r="R58" s="30"/>
      <c r="S58" s="30"/>
      <c r="T58" s="30"/>
      <c r="U58" s="30"/>
    </row>
    <row r="59" spans="1:21" x14ac:dyDescent="0.25">
      <c r="A59" s="29"/>
      <c r="B59" s="76" t="s">
        <v>358</v>
      </c>
      <c r="C59" s="77"/>
      <c r="D59" s="43"/>
      <c r="E59" s="30"/>
      <c r="F59" s="30">
        <v>56</v>
      </c>
      <c r="G59" s="30" t="s">
        <v>351</v>
      </c>
      <c r="H59" s="30"/>
      <c r="I59" s="30"/>
      <c r="J59" s="30"/>
      <c r="K59" s="30"/>
      <c r="L59" s="30"/>
      <c r="M59" s="30"/>
      <c r="N59" s="31"/>
      <c r="O59" s="31">
        <v>56</v>
      </c>
      <c r="P59" s="52" t="s">
        <v>352</v>
      </c>
      <c r="Q59" s="30"/>
      <c r="R59" s="30"/>
      <c r="S59" s="30"/>
      <c r="T59" s="30"/>
      <c r="U59" s="30"/>
    </row>
    <row r="60" spans="1:21" x14ac:dyDescent="0.25">
      <c r="A60" s="29"/>
      <c r="B60" s="76"/>
      <c r="C60" s="76" t="s">
        <v>169</v>
      </c>
      <c r="D60" s="30"/>
      <c r="E60" s="30"/>
      <c r="F60" s="30">
        <v>57</v>
      </c>
      <c r="G60" s="30" t="s">
        <v>353</v>
      </c>
      <c r="H60" s="30"/>
      <c r="I60" s="30"/>
      <c r="J60" s="30"/>
      <c r="K60" s="30"/>
      <c r="L60" s="30"/>
      <c r="M60" s="30"/>
      <c r="N60" s="31"/>
      <c r="O60" s="31">
        <v>57</v>
      </c>
      <c r="P60" s="52" t="s">
        <v>354</v>
      </c>
      <c r="Q60" s="30"/>
      <c r="R60" s="30"/>
      <c r="S60" s="30"/>
      <c r="T60" s="30"/>
      <c r="U60" s="30"/>
    </row>
    <row r="61" spans="1:21" x14ac:dyDescent="0.25">
      <c r="A61" s="29"/>
      <c r="B61" s="30">
        <v>1</v>
      </c>
      <c r="C61" s="30" t="s">
        <v>170</v>
      </c>
      <c r="D61" s="59"/>
      <c r="E61" s="30"/>
      <c r="F61" s="30">
        <v>58</v>
      </c>
      <c r="G61" s="30" t="s">
        <v>216</v>
      </c>
      <c r="H61" s="30"/>
      <c r="I61" s="30"/>
      <c r="J61" s="30"/>
      <c r="K61" s="30"/>
      <c r="L61" s="30"/>
      <c r="M61" s="30"/>
      <c r="N61" s="31"/>
      <c r="O61" s="31">
        <v>58</v>
      </c>
      <c r="P61" s="52" t="s">
        <v>355</v>
      </c>
      <c r="Q61" s="30"/>
      <c r="R61" s="30"/>
      <c r="S61" s="30"/>
      <c r="T61" s="30"/>
      <c r="U61" s="30"/>
    </row>
    <row r="62" spans="1:21" x14ac:dyDescent="0.25">
      <c r="A62" s="29"/>
      <c r="B62" s="30">
        <v>2</v>
      </c>
      <c r="C62" s="30" t="s">
        <v>50</v>
      </c>
      <c r="D62" s="30"/>
      <c r="E62" s="30"/>
      <c r="F62" s="30">
        <v>59</v>
      </c>
      <c r="G62" s="30" t="s">
        <v>356</v>
      </c>
      <c r="H62" s="30"/>
      <c r="I62" s="30"/>
      <c r="J62" s="30"/>
      <c r="K62" s="30"/>
      <c r="L62" s="30"/>
      <c r="M62" s="30"/>
      <c r="N62" s="31"/>
      <c r="O62" s="31">
        <v>59</v>
      </c>
      <c r="P62" s="52" t="s">
        <v>357</v>
      </c>
      <c r="Q62" s="30"/>
      <c r="R62" s="30"/>
      <c r="S62" s="30"/>
      <c r="T62" s="30"/>
      <c r="U62" s="30"/>
    </row>
    <row r="63" spans="1:21" x14ac:dyDescent="0.25">
      <c r="A63" s="29" t="s">
        <v>267</v>
      </c>
      <c r="B63" s="30">
        <v>3</v>
      </c>
      <c r="C63" s="30" t="s">
        <v>367</v>
      </c>
      <c r="D63" s="30"/>
      <c r="E63" s="30"/>
      <c r="F63" s="30">
        <v>60</v>
      </c>
      <c r="G63" s="30" t="s">
        <v>359</v>
      </c>
      <c r="H63" s="30"/>
      <c r="I63" s="30"/>
      <c r="J63" s="30"/>
      <c r="K63" s="30"/>
      <c r="L63" s="30"/>
      <c r="M63" s="30"/>
      <c r="N63" s="31"/>
      <c r="O63" s="31">
        <v>60</v>
      </c>
      <c r="P63" s="52" t="s">
        <v>360</v>
      </c>
      <c r="Q63" s="30"/>
      <c r="R63" s="30"/>
      <c r="S63" s="30"/>
      <c r="T63" s="30"/>
      <c r="U63" s="30"/>
    </row>
    <row r="64" spans="1:21" x14ac:dyDescent="0.25">
      <c r="A64" s="29"/>
      <c r="B64" s="30">
        <v>4</v>
      </c>
      <c r="C64" s="30" t="s">
        <v>51</v>
      </c>
      <c r="D64" s="51"/>
      <c r="E64" s="30"/>
      <c r="F64" s="30">
        <v>61</v>
      </c>
      <c r="G64" s="30" t="s">
        <v>361</v>
      </c>
      <c r="H64" s="30"/>
      <c r="I64" s="30"/>
      <c r="J64" s="30"/>
      <c r="K64" s="30"/>
      <c r="L64" s="30"/>
      <c r="M64" s="30"/>
      <c r="N64" s="31"/>
      <c r="O64" s="31">
        <v>61</v>
      </c>
      <c r="P64" s="52" t="s">
        <v>362</v>
      </c>
      <c r="Q64" s="30"/>
      <c r="R64" s="30"/>
      <c r="S64" s="30"/>
      <c r="T64" s="30"/>
      <c r="U64" s="30"/>
    </row>
    <row r="65" spans="1:21" x14ac:dyDescent="0.25">
      <c r="A65" s="29"/>
      <c r="B65" s="30"/>
      <c r="C65" s="43">
        <v>1</v>
      </c>
      <c r="D65" s="30"/>
      <c r="E65" s="30"/>
      <c r="F65" s="30">
        <v>62</v>
      </c>
      <c r="G65" s="30" t="s">
        <v>363</v>
      </c>
      <c r="H65" s="30"/>
      <c r="I65" s="30"/>
      <c r="J65" s="30"/>
      <c r="K65" s="30"/>
      <c r="L65" s="30"/>
      <c r="M65" s="30"/>
      <c r="N65" s="31"/>
      <c r="O65" s="31">
        <v>62</v>
      </c>
      <c r="P65" s="52" t="s">
        <v>364</v>
      </c>
      <c r="Q65" s="30"/>
      <c r="R65" s="30"/>
      <c r="S65" s="30"/>
      <c r="T65" s="30"/>
      <c r="U65" s="30"/>
    </row>
    <row r="66" spans="1:21" x14ac:dyDescent="0.25">
      <c r="A66" s="29"/>
      <c r="B66" s="30"/>
      <c r="C66" s="30" t="str">
        <f>LOOKUP(C65,B61:B64,C61:C64)</f>
        <v>(select)</v>
      </c>
      <c r="D66" s="43"/>
      <c r="E66" s="30"/>
      <c r="F66" s="30">
        <v>63</v>
      </c>
      <c r="G66" s="30" t="s">
        <v>365</v>
      </c>
      <c r="H66" s="30"/>
      <c r="I66" s="30"/>
      <c r="J66" s="30"/>
      <c r="K66" s="30"/>
      <c r="L66" s="30"/>
      <c r="M66" s="30"/>
      <c r="N66" s="31"/>
      <c r="O66" s="31">
        <v>63</v>
      </c>
      <c r="P66" s="52" t="s">
        <v>366</v>
      </c>
      <c r="Q66" s="30"/>
      <c r="R66" s="30"/>
      <c r="S66" s="30"/>
      <c r="T66" s="30"/>
      <c r="U66" s="30"/>
    </row>
    <row r="67" spans="1:21" x14ac:dyDescent="0.25">
      <c r="A67" s="29"/>
      <c r="B67" s="30"/>
      <c r="C67" s="43"/>
      <c r="D67" s="30"/>
      <c r="E67" s="30"/>
      <c r="F67" s="30">
        <v>64</v>
      </c>
      <c r="G67" s="30" t="s">
        <v>368</v>
      </c>
      <c r="H67" s="30"/>
      <c r="I67" s="30"/>
      <c r="J67" s="30"/>
      <c r="K67" s="30"/>
      <c r="L67" s="30"/>
      <c r="M67" s="30"/>
      <c r="N67" s="31"/>
      <c r="O67" s="31">
        <v>64</v>
      </c>
      <c r="P67" s="52" t="s">
        <v>369</v>
      </c>
      <c r="Q67" s="30"/>
      <c r="R67" s="30"/>
      <c r="S67" s="30"/>
      <c r="T67" s="30"/>
      <c r="U67" s="30"/>
    </row>
    <row r="68" spans="1:21" x14ac:dyDescent="0.25">
      <c r="A68" s="29"/>
      <c r="B68" s="235" t="s">
        <v>378</v>
      </c>
      <c r="C68" s="229"/>
      <c r="D68" s="30"/>
      <c r="E68" s="30"/>
      <c r="F68" s="30">
        <v>65</v>
      </c>
      <c r="G68" s="30" t="s">
        <v>370</v>
      </c>
      <c r="H68" s="30"/>
      <c r="I68" s="30"/>
      <c r="J68" s="30"/>
      <c r="K68" s="30"/>
      <c r="L68" s="30"/>
      <c r="M68" s="30"/>
      <c r="N68" s="31"/>
      <c r="O68" s="31">
        <v>65</v>
      </c>
      <c r="P68" s="52" t="s">
        <v>371</v>
      </c>
      <c r="Q68" s="30"/>
      <c r="R68" s="30"/>
      <c r="S68" s="30"/>
      <c r="T68" s="30"/>
      <c r="U68" s="30"/>
    </row>
    <row r="69" spans="1:21" x14ac:dyDescent="0.25">
      <c r="A69" s="29"/>
      <c r="B69" s="77"/>
      <c r="C69" s="77" t="s">
        <v>234</v>
      </c>
      <c r="D69" s="30"/>
      <c r="E69" s="30"/>
      <c r="F69" s="30">
        <v>66</v>
      </c>
      <c r="G69" s="30" t="s">
        <v>372</v>
      </c>
      <c r="H69" s="30"/>
      <c r="I69" s="30"/>
      <c r="J69" s="30"/>
      <c r="K69" s="30"/>
      <c r="L69" s="30"/>
      <c r="M69" s="30"/>
      <c r="N69" s="31"/>
      <c r="O69" s="31">
        <v>66</v>
      </c>
      <c r="P69" s="52" t="s">
        <v>373</v>
      </c>
      <c r="Q69" s="30"/>
      <c r="R69" s="30"/>
      <c r="S69" s="30"/>
      <c r="T69" s="30"/>
      <c r="U69" s="30"/>
    </row>
    <row r="70" spans="1:21" x14ac:dyDescent="0.25">
      <c r="A70" s="29"/>
      <c r="B70" s="30">
        <v>1</v>
      </c>
      <c r="C70" s="30" t="s">
        <v>170</v>
      </c>
      <c r="D70" s="30"/>
      <c r="E70" s="30"/>
      <c r="F70" s="30">
        <v>67</v>
      </c>
      <c r="G70" s="30" t="s">
        <v>374</v>
      </c>
      <c r="H70" s="30"/>
      <c r="I70" s="30"/>
      <c r="J70" s="30"/>
      <c r="K70" s="30"/>
      <c r="L70" s="30"/>
      <c r="M70" s="30"/>
      <c r="N70" s="31"/>
      <c r="O70" s="31">
        <v>67</v>
      </c>
      <c r="P70" s="52" t="s">
        <v>375</v>
      </c>
      <c r="Q70" s="30"/>
      <c r="R70" s="30"/>
      <c r="S70" s="30"/>
      <c r="T70" s="30"/>
      <c r="U70" s="30"/>
    </row>
    <row r="71" spans="1:21" x14ac:dyDescent="0.25">
      <c r="A71" s="29"/>
      <c r="B71" s="30">
        <v>2</v>
      </c>
      <c r="C71" s="30" t="s">
        <v>384</v>
      </c>
      <c r="D71" s="30"/>
      <c r="E71" s="30"/>
      <c r="F71" s="30">
        <v>68</v>
      </c>
      <c r="G71" s="30" t="s">
        <v>376</v>
      </c>
      <c r="H71" s="30"/>
      <c r="I71" s="30"/>
      <c r="J71" s="30"/>
      <c r="K71" s="30"/>
      <c r="L71" s="30"/>
      <c r="M71" s="30"/>
      <c r="N71" s="31"/>
      <c r="O71" s="31">
        <v>68</v>
      </c>
      <c r="P71" s="52" t="s">
        <v>377</v>
      </c>
      <c r="Q71" s="30"/>
      <c r="R71" s="30"/>
      <c r="S71" s="30"/>
      <c r="T71" s="30"/>
      <c r="U71" s="30"/>
    </row>
    <row r="72" spans="1:21" x14ac:dyDescent="0.25">
      <c r="A72" s="29" t="s">
        <v>686</v>
      </c>
      <c r="B72" s="30">
        <v>3</v>
      </c>
      <c r="C72" s="30" t="s">
        <v>387</v>
      </c>
      <c r="D72" s="30"/>
      <c r="E72" s="30"/>
      <c r="F72" s="30">
        <v>69</v>
      </c>
      <c r="G72" s="30" t="s">
        <v>379</v>
      </c>
      <c r="H72" s="30"/>
      <c r="I72" s="30"/>
      <c r="J72" s="30"/>
      <c r="K72" s="30"/>
      <c r="L72" s="30"/>
      <c r="M72" s="30"/>
      <c r="N72" s="31"/>
      <c r="O72" s="31">
        <v>69</v>
      </c>
      <c r="P72" s="52" t="s">
        <v>380</v>
      </c>
      <c r="Q72" s="30"/>
      <c r="R72" s="30"/>
      <c r="S72" s="30"/>
      <c r="T72" s="30"/>
      <c r="U72" s="30"/>
    </row>
    <row r="73" spans="1:21" x14ac:dyDescent="0.25">
      <c r="A73" s="29"/>
      <c r="B73" s="30">
        <v>4</v>
      </c>
      <c r="C73" s="30" t="s">
        <v>390</v>
      </c>
      <c r="D73" s="30"/>
      <c r="E73" s="30"/>
      <c r="F73" s="30">
        <v>70</v>
      </c>
      <c r="G73" s="30" t="s">
        <v>381</v>
      </c>
      <c r="H73" s="30"/>
      <c r="I73" s="30"/>
      <c r="J73" s="30"/>
      <c r="K73" s="30"/>
      <c r="L73" s="30"/>
      <c r="M73" s="30"/>
      <c r="N73" s="31"/>
      <c r="O73" s="31">
        <v>70</v>
      </c>
      <c r="P73" s="52" t="s">
        <v>382</v>
      </c>
      <c r="Q73" s="30"/>
      <c r="R73" s="30"/>
      <c r="S73" s="30"/>
      <c r="T73" s="30"/>
      <c r="U73" s="30"/>
    </row>
    <row r="74" spans="1:21" x14ac:dyDescent="0.25">
      <c r="A74" s="29"/>
      <c r="B74" s="30">
        <v>5</v>
      </c>
      <c r="C74" s="30" t="s">
        <v>393</v>
      </c>
      <c r="D74" s="30"/>
      <c r="E74" s="30"/>
      <c r="F74" s="30">
        <v>71</v>
      </c>
      <c r="G74" s="30" t="s">
        <v>220</v>
      </c>
      <c r="H74" s="30"/>
      <c r="I74" s="30"/>
      <c r="J74" s="30"/>
      <c r="K74" s="30"/>
      <c r="L74" s="30"/>
      <c r="M74" s="30"/>
      <c r="N74" s="31"/>
      <c r="O74" s="31">
        <v>71</v>
      </c>
      <c r="P74" s="52" t="s">
        <v>383</v>
      </c>
      <c r="Q74" s="30"/>
      <c r="R74" s="30"/>
      <c r="S74" s="30"/>
      <c r="T74" s="30"/>
      <c r="U74" s="30"/>
    </row>
    <row r="75" spans="1:21" x14ac:dyDescent="0.25">
      <c r="A75" s="29"/>
      <c r="B75" s="30">
        <v>6</v>
      </c>
      <c r="C75" s="30" t="s">
        <v>396</v>
      </c>
      <c r="D75" s="30"/>
      <c r="E75" s="30"/>
      <c r="F75" s="30">
        <v>72</v>
      </c>
      <c r="G75" s="30" t="s">
        <v>385</v>
      </c>
      <c r="H75" s="30"/>
      <c r="I75" s="30"/>
      <c r="J75" s="30"/>
      <c r="K75" s="30"/>
      <c r="L75" s="30"/>
      <c r="M75" s="30"/>
      <c r="N75" s="31"/>
      <c r="O75" s="31">
        <v>72</v>
      </c>
      <c r="P75" s="52" t="s">
        <v>386</v>
      </c>
      <c r="Q75" s="30"/>
      <c r="R75" s="30"/>
      <c r="S75" s="30"/>
      <c r="T75" s="30"/>
      <c r="U75" s="30"/>
    </row>
    <row r="76" spans="1:21" x14ac:dyDescent="0.25">
      <c r="A76" s="29"/>
      <c r="B76" s="30">
        <v>7</v>
      </c>
      <c r="C76" s="30" t="s">
        <v>399</v>
      </c>
      <c r="D76" s="30"/>
      <c r="E76" s="30"/>
      <c r="F76" s="30">
        <v>73</v>
      </c>
      <c r="G76" s="30" t="s">
        <v>388</v>
      </c>
      <c r="H76" s="30"/>
      <c r="I76" s="30"/>
      <c r="J76" s="30"/>
      <c r="K76" s="30"/>
      <c r="L76" s="30"/>
      <c r="M76" s="30"/>
      <c r="N76" s="31"/>
      <c r="O76" s="31">
        <v>73</v>
      </c>
      <c r="P76" s="52" t="s">
        <v>389</v>
      </c>
      <c r="Q76" s="30"/>
      <c r="R76" s="30"/>
      <c r="S76" s="30"/>
      <c r="T76" s="30"/>
      <c r="U76" s="30"/>
    </row>
    <row r="77" spans="1:21" x14ac:dyDescent="0.25">
      <c r="A77" s="29"/>
      <c r="B77" s="30">
        <v>8</v>
      </c>
      <c r="C77" s="30" t="s">
        <v>63</v>
      </c>
      <c r="D77" s="30"/>
      <c r="E77" s="30"/>
      <c r="F77" s="30">
        <v>74</v>
      </c>
      <c r="G77" s="30" t="s">
        <v>391</v>
      </c>
      <c r="H77" s="30"/>
      <c r="I77" s="30"/>
      <c r="J77" s="30"/>
      <c r="K77" s="30"/>
      <c r="L77" s="30"/>
      <c r="M77" s="30"/>
      <c r="N77" s="31"/>
      <c r="O77" s="31">
        <v>74</v>
      </c>
      <c r="P77" s="52" t="s">
        <v>392</v>
      </c>
      <c r="Q77" s="30"/>
      <c r="R77" s="30"/>
      <c r="S77" s="30"/>
      <c r="T77" s="30"/>
      <c r="U77" s="30"/>
    </row>
    <row r="78" spans="1:21" ht="15.75" thickBot="1" x14ac:dyDescent="0.3">
      <c r="A78" s="29"/>
      <c r="B78" s="30"/>
      <c r="C78" s="43">
        <v>1</v>
      </c>
      <c r="D78" s="30"/>
      <c r="E78" s="30"/>
      <c r="F78" s="30">
        <v>75</v>
      </c>
      <c r="G78" s="30" t="s">
        <v>394</v>
      </c>
      <c r="H78" s="30"/>
      <c r="I78" s="30"/>
      <c r="J78" s="30"/>
      <c r="K78" s="30"/>
      <c r="L78" s="30"/>
      <c r="M78" s="30"/>
      <c r="N78" s="31"/>
      <c r="O78" s="31">
        <v>75</v>
      </c>
      <c r="P78" s="52" t="s">
        <v>395</v>
      </c>
      <c r="Q78" s="30"/>
      <c r="R78" s="30"/>
      <c r="S78" s="30"/>
      <c r="T78" s="30"/>
      <c r="U78" s="30"/>
    </row>
    <row r="79" spans="1:21" ht="15.75" thickBot="1" x14ac:dyDescent="0.3">
      <c r="A79" s="29"/>
      <c r="B79" s="30"/>
      <c r="C79" s="62" t="str">
        <f>LOOKUP(C78,B70:B77,C70:C77)</f>
        <v>(select)</v>
      </c>
      <c r="D79" s="30"/>
      <c r="E79" s="30"/>
      <c r="F79" s="30">
        <v>76</v>
      </c>
      <c r="G79" s="30" t="s">
        <v>397</v>
      </c>
      <c r="H79" s="30"/>
      <c r="I79" s="30"/>
      <c r="J79" s="30"/>
      <c r="K79" s="30"/>
      <c r="L79" s="30"/>
      <c r="M79" s="30"/>
      <c r="N79" s="31"/>
      <c r="O79" s="31">
        <v>76</v>
      </c>
      <c r="P79" s="52" t="s">
        <v>398</v>
      </c>
      <c r="Q79" s="30"/>
      <c r="R79" s="30"/>
      <c r="S79" s="30"/>
      <c r="T79" s="30"/>
      <c r="U79" s="30"/>
    </row>
    <row r="80" spans="1:21" x14ac:dyDescent="0.25">
      <c r="A80" s="29"/>
      <c r="B80" s="30"/>
      <c r="C80" s="43"/>
      <c r="D80" s="30"/>
      <c r="E80" s="30"/>
      <c r="F80" s="30">
        <v>77</v>
      </c>
      <c r="G80" s="30" t="s">
        <v>400</v>
      </c>
      <c r="H80" s="30"/>
      <c r="I80" s="30"/>
      <c r="J80" s="30"/>
      <c r="K80" s="30"/>
      <c r="L80" s="30"/>
      <c r="M80" s="30"/>
      <c r="N80" s="31"/>
      <c r="O80" s="31">
        <v>77</v>
      </c>
      <c r="P80" s="52" t="s">
        <v>401</v>
      </c>
      <c r="Q80" s="30"/>
      <c r="R80" s="30"/>
      <c r="S80" s="30"/>
      <c r="T80" s="30"/>
      <c r="U80" s="30"/>
    </row>
    <row r="81" spans="1:21" x14ac:dyDescent="0.25">
      <c r="A81" s="29"/>
      <c r="B81" s="78" t="s">
        <v>410</v>
      </c>
      <c r="C81" s="78"/>
      <c r="D81" s="30"/>
      <c r="E81" s="30"/>
      <c r="F81" s="30">
        <v>78</v>
      </c>
      <c r="G81" s="30" t="s">
        <v>402</v>
      </c>
      <c r="H81" s="30"/>
      <c r="I81" s="30"/>
      <c r="J81" s="30"/>
      <c r="K81" s="30"/>
      <c r="L81" s="30"/>
      <c r="M81" s="30"/>
      <c r="N81" s="31"/>
      <c r="O81" s="31">
        <v>78</v>
      </c>
      <c r="P81" s="52" t="s">
        <v>403</v>
      </c>
      <c r="Q81" s="30"/>
      <c r="R81" s="30"/>
      <c r="S81" s="30"/>
      <c r="T81" s="30"/>
      <c r="U81" s="30"/>
    </row>
    <row r="82" spans="1:21" x14ac:dyDescent="0.25">
      <c r="A82" s="29"/>
      <c r="B82" s="77"/>
      <c r="C82" s="77" t="s">
        <v>234</v>
      </c>
      <c r="D82" s="30"/>
      <c r="E82" s="30"/>
      <c r="F82" s="30">
        <v>79</v>
      </c>
      <c r="G82" s="30" t="s">
        <v>404</v>
      </c>
      <c r="H82" s="30"/>
      <c r="I82" s="30"/>
      <c r="J82" s="30"/>
      <c r="K82" s="30"/>
      <c r="L82" s="30"/>
      <c r="M82" s="30"/>
      <c r="N82" s="30"/>
      <c r="O82" s="31">
        <v>79</v>
      </c>
      <c r="P82" s="52" t="s">
        <v>405</v>
      </c>
      <c r="Q82" s="30"/>
      <c r="R82" s="30"/>
      <c r="S82" s="30"/>
      <c r="T82" s="30"/>
      <c r="U82" s="30"/>
    </row>
    <row r="83" spans="1:21" x14ac:dyDescent="0.25">
      <c r="A83" s="29"/>
      <c r="B83" s="30">
        <v>1</v>
      </c>
      <c r="C83" s="30" t="s">
        <v>170</v>
      </c>
      <c r="D83" s="30"/>
      <c r="E83" s="30"/>
      <c r="F83" s="30">
        <v>80</v>
      </c>
      <c r="G83" s="30" t="s">
        <v>406</v>
      </c>
      <c r="H83" s="30"/>
      <c r="I83" s="30"/>
      <c r="J83" s="30"/>
      <c r="K83" s="30"/>
      <c r="L83" s="30"/>
      <c r="M83" s="30"/>
      <c r="N83" s="30"/>
      <c r="O83" s="31">
        <v>80</v>
      </c>
      <c r="P83" s="52" t="s">
        <v>407</v>
      </c>
      <c r="Q83" s="30"/>
      <c r="R83" s="30"/>
      <c r="S83" s="30"/>
      <c r="T83" s="30"/>
      <c r="U83" s="30"/>
    </row>
    <row r="84" spans="1:21" x14ac:dyDescent="0.25">
      <c r="A84" s="29"/>
      <c r="B84" s="30">
        <v>2</v>
      </c>
      <c r="C84" s="30" t="s">
        <v>417</v>
      </c>
      <c r="D84" s="30"/>
      <c r="E84" s="30"/>
      <c r="F84" s="30">
        <v>81</v>
      </c>
      <c r="G84" s="30" t="s">
        <v>408</v>
      </c>
      <c r="H84" s="30"/>
      <c r="I84" s="30"/>
      <c r="J84" s="30"/>
      <c r="K84" s="30"/>
      <c r="L84" s="30"/>
      <c r="M84" s="30"/>
      <c r="N84" s="30"/>
      <c r="O84" s="31">
        <v>81</v>
      </c>
      <c r="P84" s="52" t="s">
        <v>409</v>
      </c>
      <c r="Q84" s="30"/>
      <c r="R84" s="30"/>
      <c r="S84" s="30"/>
      <c r="T84" s="30"/>
      <c r="U84" s="30"/>
    </row>
    <row r="85" spans="1:21" x14ac:dyDescent="0.25">
      <c r="A85" s="29" t="s">
        <v>687</v>
      </c>
      <c r="B85" s="30">
        <v>3</v>
      </c>
      <c r="C85" s="30" t="s">
        <v>420</v>
      </c>
      <c r="D85" s="30"/>
      <c r="E85" s="30"/>
      <c r="F85" s="30">
        <v>82</v>
      </c>
      <c r="G85" s="30" t="s">
        <v>411</v>
      </c>
      <c r="H85" s="30"/>
      <c r="I85" s="30"/>
      <c r="J85" s="30"/>
      <c r="K85" s="30"/>
      <c r="L85" s="30"/>
      <c r="M85" s="30"/>
      <c r="N85" s="30"/>
      <c r="O85" s="31">
        <v>82</v>
      </c>
      <c r="P85" s="52" t="s">
        <v>412</v>
      </c>
      <c r="Q85" s="30"/>
      <c r="R85" s="30"/>
      <c r="S85" s="30"/>
      <c r="T85" s="30"/>
      <c r="U85" s="30"/>
    </row>
    <row r="86" spans="1:21" x14ac:dyDescent="0.25">
      <c r="A86" s="29"/>
      <c r="B86" s="30">
        <v>4</v>
      </c>
      <c r="C86" s="30" t="s">
        <v>423</v>
      </c>
      <c r="D86" s="30"/>
      <c r="E86" s="30"/>
      <c r="F86" s="30">
        <v>83</v>
      </c>
      <c r="G86" s="30" t="s">
        <v>413</v>
      </c>
      <c r="H86" s="30"/>
      <c r="I86" s="30"/>
      <c r="J86" s="30"/>
      <c r="K86" s="30"/>
      <c r="L86" s="30"/>
      <c r="M86" s="30"/>
      <c r="N86" s="30"/>
      <c r="O86" s="31">
        <v>83</v>
      </c>
      <c r="P86" s="52" t="s">
        <v>414</v>
      </c>
      <c r="Q86" s="30"/>
      <c r="R86" s="30"/>
      <c r="S86" s="30"/>
      <c r="T86" s="30"/>
      <c r="U86" s="30"/>
    </row>
    <row r="87" spans="1:21" x14ac:dyDescent="0.25">
      <c r="A87" s="29"/>
      <c r="B87" s="30">
        <v>5</v>
      </c>
      <c r="C87" s="30" t="s">
        <v>75</v>
      </c>
      <c r="D87" s="30"/>
      <c r="E87" s="30"/>
      <c r="F87" s="30">
        <v>84</v>
      </c>
      <c r="G87" s="30" t="s">
        <v>415</v>
      </c>
      <c r="H87" s="30"/>
      <c r="I87" s="30"/>
      <c r="J87" s="30"/>
      <c r="K87" s="30"/>
      <c r="L87" s="30"/>
      <c r="M87" s="30"/>
      <c r="N87" s="30"/>
      <c r="O87" s="31">
        <v>84</v>
      </c>
      <c r="P87" s="52" t="s">
        <v>416</v>
      </c>
      <c r="Q87" s="30"/>
      <c r="R87" s="30"/>
      <c r="S87" s="30"/>
      <c r="T87" s="30"/>
      <c r="U87" s="30"/>
    </row>
    <row r="88" spans="1:21" ht="15.75" thickBot="1" x14ac:dyDescent="0.3">
      <c r="A88" s="29"/>
      <c r="B88" s="30"/>
      <c r="C88" s="43">
        <v>1</v>
      </c>
      <c r="D88" s="30"/>
      <c r="E88" s="30"/>
      <c r="F88" s="30">
        <v>85</v>
      </c>
      <c r="G88" s="30" t="s">
        <v>418</v>
      </c>
      <c r="H88" s="30"/>
      <c r="I88" s="30"/>
      <c r="J88" s="30"/>
      <c r="K88" s="30"/>
      <c r="L88" s="30"/>
      <c r="M88" s="30"/>
      <c r="N88" s="30"/>
      <c r="O88" s="31">
        <v>85</v>
      </c>
      <c r="P88" s="52" t="s">
        <v>419</v>
      </c>
      <c r="Q88" s="30"/>
      <c r="R88" s="30"/>
      <c r="S88" s="30"/>
      <c r="T88" s="30"/>
      <c r="U88" s="30"/>
    </row>
    <row r="89" spans="1:21" ht="15.75" thickBot="1" x14ac:dyDescent="0.3">
      <c r="A89" s="29"/>
      <c r="B89" s="30"/>
      <c r="C89" s="62" t="str">
        <f>LOOKUP(C88,B83:B87,C83:C87)</f>
        <v>(select)</v>
      </c>
      <c r="D89" s="30"/>
      <c r="E89" s="30"/>
      <c r="F89" s="30">
        <v>86</v>
      </c>
      <c r="G89" s="30" t="s">
        <v>421</v>
      </c>
      <c r="H89" s="30"/>
      <c r="I89" s="30"/>
      <c r="J89" s="30"/>
      <c r="K89" s="30"/>
      <c r="L89" s="30"/>
      <c r="M89" s="30"/>
      <c r="N89" s="30"/>
      <c r="O89" s="31">
        <v>86</v>
      </c>
      <c r="P89" s="52" t="s">
        <v>422</v>
      </c>
      <c r="Q89" s="30"/>
      <c r="R89" s="30"/>
      <c r="S89" s="30"/>
      <c r="T89" s="30"/>
      <c r="U89" s="30"/>
    </row>
    <row r="90" spans="1:21" x14ac:dyDescent="0.25">
      <c r="A90" s="29"/>
      <c r="B90" s="30"/>
      <c r="C90" s="30"/>
      <c r="D90" s="30"/>
      <c r="E90" s="30"/>
      <c r="F90" s="30">
        <v>87</v>
      </c>
      <c r="G90" s="30" t="s">
        <v>424</v>
      </c>
      <c r="H90" s="30"/>
      <c r="I90" s="30"/>
      <c r="J90" s="30"/>
      <c r="K90" s="30"/>
      <c r="L90" s="30"/>
      <c r="M90" s="30"/>
      <c r="N90" s="30"/>
      <c r="O90" s="31">
        <v>87</v>
      </c>
      <c r="P90" s="52" t="s">
        <v>425</v>
      </c>
      <c r="Q90" s="30"/>
      <c r="R90" s="30"/>
      <c r="S90" s="30"/>
      <c r="T90" s="30"/>
      <c r="U90" s="30"/>
    </row>
    <row r="91" spans="1:21" x14ac:dyDescent="0.25">
      <c r="A91" s="29"/>
      <c r="B91" s="78" t="s">
        <v>433</v>
      </c>
      <c r="C91" s="78"/>
      <c r="D91" s="30"/>
      <c r="E91" s="30"/>
      <c r="F91" s="30">
        <v>88</v>
      </c>
      <c r="G91" s="30" t="s">
        <v>426</v>
      </c>
      <c r="H91" s="30"/>
      <c r="I91" s="30"/>
      <c r="J91" s="30"/>
      <c r="K91" s="30"/>
      <c r="L91" s="30"/>
      <c r="M91" s="30"/>
      <c r="N91" s="30"/>
      <c r="O91" s="31">
        <v>88</v>
      </c>
      <c r="P91" s="52" t="s">
        <v>427</v>
      </c>
      <c r="Q91" s="30"/>
      <c r="R91" s="30"/>
      <c r="S91" s="30"/>
      <c r="T91" s="30"/>
      <c r="U91" s="30"/>
    </row>
    <row r="92" spans="1:21" x14ac:dyDescent="0.25">
      <c r="A92" s="29"/>
      <c r="B92" s="77"/>
      <c r="C92" s="77" t="s">
        <v>234</v>
      </c>
      <c r="D92" s="30"/>
      <c r="E92" s="30"/>
      <c r="F92" s="30">
        <v>89</v>
      </c>
      <c r="G92" s="30" t="s">
        <v>428</v>
      </c>
      <c r="H92" s="30"/>
      <c r="I92" s="30"/>
      <c r="J92" s="30"/>
      <c r="K92" s="30"/>
      <c r="L92" s="30"/>
      <c r="M92" s="30"/>
      <c r="N92" s="30"/>
      <c r="O92" s="31">
        <v>89</v>
      </c>
      <c r="P92" s="52" t="s">
        <v>429</v>
      </c>
      <c r="Q92" s="30"/>
      <c r="R92" s="30"/>
      <c r="S92" s="30"/>
      <c r="T92" s="30"/>
      <c r="U92" s="30"/>
    </row>
    <row r="93" spans="1:21" x14ac:dyDescent="0.25">
      <c r="A93" s="29"/>
      <c r="B93" s="30">
        <v>1</v>
      </c>
      <c r="C93" s="30" t="s">
        <v>170</v>
      </c>
      <c r="D93" s="30"/>
      <c r="E93" s="30"/>
      <c r="F93" s="30">
        <v>90</v>
      </c>
      <c r="G93" s="30" t="s">
        <v>430</v>
      </c>
      <c r="H93" s="30"/>
      <c r="I93" s="30"/>
      <c r="J93" s="30"/>
      <c r="K93" s="30"/>
      <c r="L93" s="30"/>
      <c r="M93" s="30"/>
      <c r="N93" s="30"/>
      <c r="O93" s="31">
        <v>90</v>
      </c>
      <c r="P93" s="52" t="s">
        <v>431</v>
      </c>
      <c r="Q93" s="30"/>
      <c r="R93" s="30"/>
      <c r="S93" s="30"/>
      <c r="T93" s="30"/>
      <c r="U93" s="30"/>
    </row>
    <row r="94" spans="1:21" x14ac:dyDescent="0.25">
      <c r="A94" s="29"/>
      <c r="B94" s="30">
        <v>2</v>
      </c>
      <c r="C94" s="51" t="s">
        <v>59</v>
      </c>
      <c r="D94" s="30"/>
      <c r="E94" s="30"/>
      <c r="F94" s="30">
        <v>91</v>
      </c>
      <c r="G94" s="30" t="s">
        <v>239</v>
      </c>
      <c r="H94" s="30"/>
      <c r="I94" s="30"/>
      <c r="J94" s="30"/>
      <c r="K94" s="30"/>
      <c r="L94" s="30"/>
      <c r="M94" s="30"/>
      <c r="N94" s="30"/>
      <c r="O94" s="31">
        <v>91</v>
      </c>
      <c r="P94" s="52" t="s">
        <v>432</v>
      </c>
      <c r="Q94" s="30"/>
      <c r="R94" s="30"/>
      <c r="S94" s="30"/>
      <c r="T94" s="30"/>
      <c r="U94" s="30"/>
    </row>
    <row r="95" spans="1:21" x14ac:dyDescent="0.25">
      <c r="A95" s="29" t="s">
        <v>690</v>
      </c>
      <c r="B95" s="30">
        <v>3</v>
      </c>
      <c r="C95" s="30" t="s">
        <v>442</v>
      </c>
      <c r="D95" s="30"/>
      <c r="E95" s="30"/>
      <c r="F95" s="30">
        <v>92</v>
      </c>
      <c r="G95" s="30" t="s">
        <v>434</v>
      </c>
      <c r="H95" s="30"/>
      <c r="I95" s="30"/>
      <c r="J95" s="30"/>
      <c r="K95" s="30"/>
      <c r="L95" s="30"/>
      <c r="M95" s="30"/>
      <c r="N95" s="30"/>
      <c r="O95" s="31">
        <v>92</v>
      </c>
      <c r="P95" s="52" t="s">
        <v>435</v>
      </c>
      <c r="Q95" s="30"/>
      <c r="R95" s="30"/>
      <c r="S95" s="30"/>
      <c r="T95" s="30"/>
      <c r="U95" s="30"/>
    </row>
    <row r="96" spans="1:21" ht="15.75" thickBot="1" x14ac:dyDescent="0.3">
      <c r="A96" s="29"/>
      <c r="B96" s="30"/>
      <c r="C96" s="43">
        <v>1</v>
      </c>
      <c r="D96" s="30"/>
      <c r="E96" s="30"/>
      <c r="F96" s="30">
        <v>93</v>
      </c>
      <c r="G96" s="30" t="s">
        <v>436</v>
      </c>
      <c r="H96" s="30"/>
      <c r="I96" s="30"/>
      <c r="J96" s="30"/>
      <c r="K96" s="30"/>
      <c r="L96" s="30"/>
      <c r="M96" s="30"/>
      <c r="N96" s="30"/>
      <c r="O96" s="31">
        <v>93</v>
      </c>
      <c r="P96" s="52" t="s">
        <v>437</v>
      </c>
      <c r="Q96" s="30"/>
      <c r="R96" s="30"/>
      <c r="S96" s="30"/>
      <c r="T96" s="30"/>
      <c r="U96" s="30"/>
    </row>
    <row r="97" spans="1:21" ht="15.75" thickBot="1" x14ac:dyDescent="0.3">
      <c r="A97" s="29"/>
      <c r="B97" s="30"/>
      <c r="C97" s="62" t="str">
        <f>LOOKUP(C96,B93:B95,C93:C95)</f>
        <v>(select)</v>
      </c>
      <c r="D97" s="30"/>
      <c r="E97" s="30"/>
      <c r="F97" s="30">
        <v>94</v>
      </c>
      <c r="G97" s="30" t="s">
        <v>438</v>
      </c>
      <c r="H97" s="30"/>
      <c r="I97" s="30"/>
      <c r="J97" s="30"/>
      <c r="K97" s="30"/>
      <c r="L97" s="30"/>
      <c r="M97" s="30"/>
      <c r="N97" s="30"/>
      <c r="O97" s="31">
        <v>94</v>
      </c>
      <c r="P97" s="52" t="s">
        <v>439</v>
      </c>
      <c r="Q97" s="30"/>
      <c r="R97" s="30"/>
      <c r="S97" s="30"/>
      <c r="T97" s="30"/>
      <c r="U97" s="30"/>
    </row>
    <row r="98" spans="1:21" x14ac:dyDescent="0.25">
      <c r="A98" s="29"/>
      <c r="B98" s="30"/>
      <c r="C98" s="30"/>
      <c r="D98" s="30"/>
      <c r="E98" s="30"/>
      <c r="F98" s="30">
        <v>95</v>
      </c>
      <c r="G98" s="30" t="s">
        <v>440</v>
      </c>
      <c r="H98" s="30"/>
      <c r="I98" s="30"/>
      <c r="J98" s="30"/>
      <c r="K98" s="30"/>
      <c r="L98" s="30"/>
      <c r="M98" s="30"/>
      <c r="N98" s="30"/>
      <c r="O98" s="31">
        <v>95</v>
      </c>
      <c r="P98" s="52" t="s">
        <v>441</v>
      </c>
      <c r="Q98" s="30"/>
      <c r="R98" s="30"/>
      <c r="S98" s="30"/>
      <c r="T98" s="30"/>
      <c r="U98" s="30"/>
    </row>
    <row r="99" spans="1:21" x14ac:dyDescent="0.25">
      <c r="A99" s="29"/>
      <c r="B99" s="78" t="s">
        <v>451</v>
      </c>
      <c r="C99" s="78"/>
      <c r="D99" s="30"/>
      <c r="E99" s="30"/>
      <c r="F99" s="30">
        <v>96</v>
      </c>
      <c r="G99" s="30" t="s">
        <v>443</v>
      </c>
      <c r="H99" s="30"/>
      <c r="I99" s="30"/>
      <c r="J99" s="30"/>
      <c r="K99" s="30"/>
      <c r="L99" s="30"/>
      <c r="M99" s="30"/>
      <c r="N99" s="30"/>
      <c r="O99" s="31">
        <v>96</v>
      </c>
      <c r="P99" s="52" t="s">
        <v>444</v>
      </c>
      <c r="Q99" s="30"/>
      <c r="R99" s="30"/>
      <c r="S99" s="30"/>
      <c r="T99" s="30"/>
      <c r="U99" s="30"/>
    </row>
    <row r="100" spans="1:21" x14ac:dyDescent="0.25">
      <c r="A100" s="29"/>
      <c r="B100" s="77"/>
      <c r="C100" s="77" t="s">
        <v>234</v>
      </c>
      <c r="D100" s="30"/>
      <c r="E100" s="30"/>
      <c r="F100" s="30">
        <v>97</v>
      </c>
      <c r="G100" s="30" t="s">
        <v>445</v>
      </c>
      <c r="H100" s="30"/>
      <c r="I100" s="30"/>
      <c r="J100" s="30"/>
      <c r="K100" s="30"/>
      <c r="L100" s="30"/>
      <c r="M100" s="30"/>
      <c r="N100" s="30"/>
      <c r="O100" s="31">
        <v>97</v>
      </c>
      <c r="P100" s="52" t="s">
        <v>446</v>
      </c>
      <c r="Q100" s="30"/>
      <c r="R100" s="30"/>
      <c r="S100" s="30"/>
      <c r="T100" s="30"/>
      <c r="U100" s="30"/>
    </row>
    <row r="101" spans="1:21" x14ac:dyDescent="0.25">
      <c r="A101" s="29"/>
      <c r="B101" s="30">
        <v>1</v>
      </c>
      <c r="C101" s="30" t="s">
        <v>170</v>
      </c>
      <c r="D101" s="30"/>
      <c r="E101" s="30"/>
      <c r="F101" s="30">
        <v>98</v>
      </c>
      <c r="G101" s="30" t="s">
        <v>447</v>
      </c>
      <c r="H101" s="30"/>
      <c r="I101" s="30"/>
      <c r="J101" s="30"/>
      <c r="K101" s="30"/>
      <c r="L101" s="30"/>
      <c r="M101" s="30"/>
      <c r="N101" s="30"/>
      <c r="O101" s="31">
        <v>98</v>
      </c>
      <c r="P101" s="52" t="s">
        <v>448</v>
      </c>
      <c r="Q101" s="30"/>
      <c r="R101" s="30"/>
      <c r="S101" s="30"/>
      <c r="T101" s="30"/>
      <c r="U101" s="30"/>
    </row>
    <row r="102" spans="1:21" x14ac:dyDescent="0.25">
      <c r="A102" s="29"/>
      <c r="B102" s="30">
        <v>2</v>
      </c>
      <c r="C102" s="30" t="s">
        <v>384</v>
      </c>
      <c r="D102" s="30"/>
      <c r="E102" s="30"/>
      <c r="F102" s="30">
        <v>99</v>
      </c>
      <c r="G102" s="30" t="s">
        <v>449</v>
      </c>
      <c r="H102" s="30"/>
      <c r="I102" s="30"/>
      <c r="J102" s="30"/>
      <c r="K102" s="30"/>
      <c r="L102" s="30"/>
      <c r="M102" s="30"/>
      <c r="N102" s="30"/>
      <c r="O102" s="31">
        <v>99</v>
      </c>
      <c r="P102" s="52" t="s">
        <v>450</v>
      </c>
      <c r="Q102" s="30"/>
      <c r="R102" s="30"/>
      <c r="S102" s="30"/>
      <c r="T102" s="30"/>
      <c r="U102" s="30"/>
    </row>
    <row r="103" spans="1:21" x14ac:dyDescent="0.25">
      <c r="A103" s="29" t="s">
        <v>688</v>
      </c>
      <c r="B103" s="30">
        <v>3</v>
      </c>
      <c r="C103" s="30" t="s">
        <v>387</v>
      </c>
      <c r="D103" s="30"/>
      <c r="E103" s="30"/>
      <c r="F103" s="30">
        <v>100</v>
      </c>
      <c r="G103" s="30" t="s">
        <v>452</v>
      </c>
      <c r="H103" s="30"/>
      <c r="I103" s="30"/>
      <c r="J103" s="30"/>
      <c r="K103" s="30"/>
      <c r="L103" s="30"/>
      <c r="M103" s="30"/>
      <c r="N103" s="30"/>
      <c r="O103" s="31">
        <v>100</v>
      </c>
      <c r="P103" s="52" t="s">
        <v>453</v>
      </c>
      <c r="Q103" s="30"/>
      <c r="R103" s="30"/>
      <c r="S103" s="30"/>
      <c r="T103" s="30"/>
      <c r="U103" s="30"/>
    </row>
    <row r="104" spans="1:21" x14ac:dyDescent="0.25">
      <c r="A104" s="29"/>
      <c r="B104" s="30">
        <v>4</v>
      </c>
      <c r="C104" s="30" t="s">
        <v>390</v>
      </c>
      <c r="D104" s="30"/>
      <c r="E104" s="30"/>
      <c r="F104" s="30">
        <v>101</v>
      </c>
      <c r="G104" s="30" t="s">
        <v>454</v>
      </c>
      <c r="H104" s="30"/>
      <c r="I104" s="30"/>
      <c r="J104" s="30"/>
      <c r="K104" s="30"/>
      <c r="L104" s="30"/>
      <c r="M104" s="30"/>
      <c r="N104" s="30"/>
      <c r="O104" s="31">
        <v>101</v>
      </c>
      <c r="P104" s="52" t="s">
        <v>455</v>
      </c>
      <c r="Q104" s="30"/>
      <c r="R104" s="30"/>
      <c r="S104" s="30"/>
      <c r="T104" s="30"/>
      <c r="U104" s="30"/>
    </row>
    <row r="105" spans="1:21" x14ac:dyDescent="0.25">
      <c r="A105" s="29"/>
      <c r="B105" s="30">
        <v>5</v>
      </c>
      <c r="C105" s="30" t="s">
        <v>393</v>
      </c>
      <c r="D105" s="30"/>
      <c r="E105" s="30"/>
      <c r="F105" s="30">
        <v>102</v>
      </c>
      <c r="G105" s="30" t="s">
        <v>456</v>
      </c>
      <c r="H105" s="30"/>
      <c r="I105" s="30"/>
      <c r="J105" s="30"/>
      <c r="K105" s="30"/>
      <c r="L105" s="30"/>
      <c r="M105" s="30"/>
      <c r="N105" s="30"/>
      <c r="O105" s="130">
        <v>102</v>
      </c>
      <c r="P105" s="58" t="s">
        <v>457</v>
      </c>
      <c r="Q105" s="30"/>
      <c r="R105" s="30"/>
      <c r="S105" s="30"/>
      <c r="T105" s="30"/>
      <c r="U105" s="30"/>
    </row>
    <row r="106" spans="1:21" x14ac:dyDescent="0.25">
      <c r="A106" s="29"/>
      <c r="B106" s="30">
        <v>6</v>
      </c>
      <c r="C106" s="30" t="s">
        <v>396</v>
      </c>
      <c r="D106" s="30"/>
      <c r="E106" s="30"/>
      <c r="F106" s="30">
        <v>103</v>
      </c>
      <c r="G106" s="30" t="s">
        <v>458</v>
      </c>
      <c r="H106" s="30"/>
      <c r="I106" s="30"/>
      <c r="J106" s="30"/>
      <c r="K106" s="30"/>
      <c r="L106" s="30"/>
      <c r="M106" s="30"/>
      <c r="N106" s="30"/>
      <c r="O106" s="31">
        <v>103</v>
      </c>
      <c r="P106" s="52" t="s">
        <v>459</v>
      </c>
      <c r="Q106" s="30"/>
      <c r="R106" s="30"/>
      <c r="S106" s="30"/>
      <c r="T106" s="30"/>
      <c r="U106" s="30"/>
    </row>
    <row r="107" spans="1:21" x14ac:dyDescent="0.25">
      <c r="A107" s="29"/>
      <c r="B107" s="30">
        <v>7</v>
      </c>
      <c r="C107" s="30" t="s">
        <v>399</v>
      </c>
      <c r="D107" s="30"/>
      <c r="E107" s="30"/>
      <c r="F107" s="30">
        <v>104</v>
      </c>
      <c r="G107" s="30" t="s">
        <v>460</v>
      </c>
      <c r="H107" s="30"/>
      <c r="I107" s="30"/>
      <c r="J107" s="30"/>
      <c r="K107" s="30"/>
      <c r="L107" s="30"/>
      <c r="M107" s="30"/>
      <c r="N107" s="30"/>
      <c r="O107" s="31">
        <v>104</v>
      </c>
      <c r="P107" s="52" t="s">
        <v>461</v>
      </c>
      <c r="Q107" s="30"/>
      <c r="R107" s="30"/>
      <c r="S107" s="30"/>
      <c r="T107" s="30"/>
      <c r="U107" s="30"/>
    </row>
    <row r="108" spans="1:21" x14ac:dyDescent="0.25">
      <c r="A108" s="29"/>
      <c r="B108" s="30">
        <v>8</v>
      </c>
      <c r="C108" s="30" t="s">
        <v>63</v>
      </c>
      <c r="D108" s="30"/>
      <c r="E108" s="30"/>
      <c r="F108" s="30">
        <v>105</v>
      </c>
      <c r="G108" s="30" t="s">
        <v>462</v>
      </c>
      <c r="H108" s="30"/>
      <c r="I108" s="30"/>
      <c r="J108" s="30"/>
      <c r="K108" s="30"/>
      <c r="L108" s="30"/>
      <c r="M108" s="30"/>
      <c r="N108" s="30"/>
      <c r="O108" s="31">
        <v>105</v>
      </c>
      <c r="P108" s="52" t="s">
        <v>463</v>
      </c>
      <c r="Q108" s="30"/>
      <c r="R108" s="30"/>
      <c r="S108" s="30"/>
      <c r="T108" s="30"/>
      <c r="U108" s="30"/>
    </row>
    <row r="109" spans="1:21" x14ac:dyDescent="0.25">
      <c r="A109" s="29"/>
      <c r="B109" s="30">
        <v>9</v>
      </c>
      <c r="C109" s="30" t="s">
        <v>472</v>
      </c>
      <c r="D109" s="30"/>
      <c r="E109" s="30"/>
      <c r="F109" s="30">
        <v>106</v>
      </c>
      <c r="G109" s="30" t="s">
        <v>464</v>
      </c>
      <c r="H109" s="30"/>
      <c r="I109" s="30"/>
      <c r="J109" s="30"/>
      <c r="K109" s="30"/>
      <c r="L109" s="30"/>
      <c r="M109" s="30"/>
      <c r="N109" s="30"/>
      <c r="O109" s="31">
        <v>106</v>
      </c>
      <c r="P109" s="52" t="s">
        <v>465</v>
      </c>
      <c r="Q109" s="30"/>
      <c r="R109" s="30"/>
      <c r="S109" s="30"/>
      <c r="T109" s="30"/>
      <c r="U109" s="30"/>
    </row>
    <row r="110" spans="1:21" ht="15.75" thickBot="1" x14ac:dyDescent="0.3">
      <c r="A110" s="29"/>
      <c r="B110" s="30"/>
      <c r="C110" s="43">
        <v>1</v>
      </c>
      <c r="D110" s="30"/>
      <c r="E110" s="30"/>
      <c r="F110" s="30">
        <v>107</v>
      </c>
      <c r="G110" s="30" t="s">
        <v>466</v>
      </c>
      <c r="H110" s="30"/>
      <c r="I110" s="30"/>
      <c r="J110" s="30"/>
      <c r="K110" s="30"/>
      <c r="L110" s="30"/>
      <c r="M110" s="30"/>
      <c r="N110" s="30"/>
      <c r="O110" s="31">
        <v>107</v>
      </c>
      <c r="P110" s="52" t="s">
        <v>467</v>
      </c>
      <c r="Q110" s="30"/>
      <c r="R110" s="30"/>
      <c r="S110" s="30"/>
      <c r="T110" s="30"/>
      <c r="U110" s="30"/>
    </row>
    <row r="111" spans="1:21" ht="15.75" thickBot="1" x14ac:dyDescent="0.3">
      <c r="A111" s="29"/>
      <c r="B111" s="30"/>
      <c r="C111" s="62" t="str">
        <f>LOOKUP(C110,B101:B109,C101:C109)</f>
        <v>(select)</v>
      </c>
      <c r="D111" s="30"/>
      <c r="E111" s="30"/>
      <c r="F111" s="30">
        <v>108</v>
      </c>
      <c r="G111" s="30" t="s">
        <v>468</v>
      </c>
      <c r="H111" s="30"/>
      <c r="I111" s="30"/>
      <c r="J111" s="30"/>
      <c r="K111" s="30"/>
      <c r="L111" s="30"/>
      <c r="M111" s="30"/>
      <c r="N111" s="30"/>
      <c r="O111" s="31">
        <v>108</v>
      </c>
      <c r="P111" s="52" t="s">
        <v>469</v>
      </c>
      <c r="Q111" s="30"/>
      <c r="R111" s="30"/>
      <c r="S111" s="30"/>
      <c r="T111" s="30"/>
      <c r="U111" s="30"/>
    </row>
    <row r="112" spans="1:21" x14ac:dyDescent="0.25">
      <c r="A112" s="29"/>
      <c r="B112" s="30"/>
      <c r="C112" s="30"/>
      <c r="D112" s="30"/>
      <c r="E112" s="30"/>
      <c r="F112" s="30">
        <v>109</v>
      </c>
      <c r="G112" s="30" t="s">
        <v>470</v>
      </c>
      <c r="H112" s="30"/>
      <c r="I112" s="30"/>
      <c r="J112" s="30"/>
      <c r="K112" s="30"/>
      <c r="L112" s="30"/>
      <c r="M112" s="30"/>
      <c r="N112" s="30"/>
      <c r="O112" s="31">
        <v>109</v>
      </c>
      <c r="P112" s="58" t="s">
        <v>471</v>
      </c>
      <c r="Q112" s="30"/>
      <c r="R112" s="30"/>
      <c r="S112" s="30"/>
      <c r="T112" s="30"/>
      <c r="U112" s="30"/>
    </row>
    <row r="113" spans="1:21" x14ac:dyDescent="0.25">
      <c r="A113" s="29"/>
      <c r="B113" s="78" t="s">
        <v>481</v>
      </c>
      <c r="C113" s="78"/>
      <c r="D113" s="30"/>
      <c r="E113" s="30"/>
      <c r="F113" s="30">
        <v>110</v>
      </c>
      <c r="G113" s="30" t="s">
        <v>473</v>
      </c>
      <c r="H113" s="30"/>
      <c r="I113" s="30"/>
      <c r="J113" s="30"/>
      <c r="K113" s="30"/>
      <c r="L113" s="30"/>
      <c r="M113" s="30"/>
      <c r="N113" s="30"/>
      <c r="O113" s="31">
        <v>110</v>
      </c>
      <c r="P113" s="52" t="s">
        <v>474</v>
      </c>
      <c r="Q113" s="30"/>
      <c r="R113" s="30"/>
      <c r="S113" s="30"/>
      <c r="T113" s="30"/>
      <c r="U113" s="30"/>
    </row>
    <row r="114" spans="1:21" x14ac:dyDescent="0.25">
      <c r="A114" s="29"/>
      <c r="B114" s="77"/>
      <c r="C114" s="77" t="s">
        <v>234</v>
      </c>
      <c r="D114" s="30"/>
      <c r="E114" s="30"/>
      <c r="F114" s="30">
        <v>111</v>
      </c>
      <c r="G114" s="30" t="s">
        <v>475</v>
      </c>
      <c r="H114" s="30"/>
      <c r="I114" s="30"/>
      <c r="J114" s="30"/>
      <c r="K114" s="30"/>
      <c r="L114" s="30"/>
      <c r="M114" s="30"/>
      <c r="N114" s="30"/>
      <c r="O114" s="31">
        <v>111</v>
      </c>
      <c r="P114" s="52" t="s">
        <v>476</v>
      </c>
      <c r="Q114" s="30"/>
      <c r="R114" s="30"/>
      <c r="S114" s="30"/>
      <c r="T114" s="30"/>
      <c r="U114" s="30"/>
    </row>
    <row r="115" spans="1:21" x14ac:dyDescent="0.25">
      <c r="A115" s="29"/>
      <c r="B115" s="30">
        <v>1</v>
      </c>
      <c r="C115" s="30" t="s">
        <v>170</v>
      </c>
      <c r="D115" s="30"/>
      <c r="E115" s="30"/>
      <c r="F115" s="30">
        <v>112</v>
      </c>
      <c r="G115" s="30" t="s">
        <v>477</v>
      </c>
      <c r="H115" s="30"/>
      <c r="I115" s="30"/>
      <c r="J115" s="30"/>
      <c r="K115" s="30"/>
      <c r="L115" s="30"/>
      <c r="M115" s="30"/>
      <c r="N115" s="30"/>
      <c r="O115" s="31">
        <v>112</v>
      </c>
      <c r="P115" s="52" t="s">
        <v>478</v>
      </c>
      <c r="Q115" s="30"/>
      <c r="R115" s="30"/>
      <c r="S115" s="30"/>
      <c r="T115" s="30"/>
      <c r="U115" s="30"/>
    </row>
    <row r="116" spans="1:21" x14ac:dyDescent="0.25">
      <c r="A116" s="29"/>
      <c r="B116" s="30">
        <v>2</v>
      </c>
      <c r="C116" s="30" t="s">
        <v>417</v>
      </c>
      <c r="D116" s="30"/>
      <c r="E116" s="30"/>
      <c r="F116" s="30">
        <v>113</v>
      </c>
      <c r="G116" s="30" t="s">
        <v>479</v>
      </c>
      <c r="H116" s="30"/>
      <c r="I116" s="30"/>
      <c r="J116" s="30"/>
      <c r="K116" s="30"/>
      <c r="L116" s="30"/>
      <c r="M116" s="30"/>
      <c r="N116" s="30"/>
      <c r="O116" s="31">
        <v>113</v>
      </c>
      <c r="P116" s="52" t="s">
        <v>480</v>
      </c>
      <c r="Q116" s="30"/>
      <c r="R116" s="30"/>
      <c r="S116" s="30"/>
      <c r="T116" s="30"/>
      <c r="U116" s="30"/>
    </row>
    <row r="117" spans="1:21" x14ac:dyDescent="0.25">
      <c r="A117" s="29" t="s">
        <v>689</v>
      </c>
      <c r="B117" s="30">
        <v>3</v>
      </c>
      <c r="C117" s="30" t="s">
        <v>420</v>
      </c>
      <c r="D117" s="30"/>
      <c r="E117" s="30"/>
      <c r="F117" s="30">
        <v>114</v>
      </c>
      <c r="G117" s="30" t="s">
        <v>231</v>
      </c>
      <c r="H117" s="30"/>
      <c r="I117" s="30"/>
      <c r="J117" s="30"/>
      <c r="K117" s="30"/>
      <c r="L117" s="30"/>
      <c r="M117" s="30"/>
      <c r="N117" s="30"/>
      <c r="O117" s="30"/>
      <c r="P117" s="32">
        <v>1</v>
      </c>
      <c r="Q117" s="30"/>
      <c r="R117" s="30"/>
      <c r="S117" s="30"/>
      <c r="T117" s="30"/>
      <c r="U117" s="30"/>
    </row>
    <row r="118" spans="1:21" x14ac:dyDescent="0.25">
      <c r="A118" s="29"/>
      <c r="B118" s="30">
        <v>4</v>
      </c>
      <c r="C118" s="30" t="s">
        <v>423</v>
      </c>
      <c r="D118" s="30"/>
      <c r="E118" s="30"/>
      <c r="F118" s="30">
        <v>115</v>
      </c>
      <c r="G118" s="30" t="s">
        <v>482</v>
      </c>
      <c r="H118" s="30"/>
      <c r="I118" s="30"/>
      <c r="J118" s="30"/>
      <c r="K118" s="30"/>
      <c r="L118" s="30"/>
      <c r="M118" s="30"/>
      <c r="N118" s="30"/>
      <c r="O118" s="30"/>
      <c r="P118" s="30" t="str">
        <f>LOOKUP(P117,O4:O116,P4:P116)</f>
        <v>(select)</v>
      </c>
      <c r="Q118" s="30"/>
      <c r="R118" s="30"/>
      <c r="S118" s="30"/>
      <c r="T118" s="30"/>
      <c r="U118" s="30"/>
    </row>
    <row r="119" spans="1:21" x14ac:dyDescent="0.25">
      <c r="A119" s="29"/>
      <c r="B119" s="30">
        <v>5</v>
      </c>
      <c r="C119" s="30" t="s">
        <v>75</v>
      </c>
      <c r="D119" s="30"/>
      <c r="E119" s="30"/>
      <c r="F119" s="30">
        <v>116</v>
      </c>
      <c r="G119" s="30" t="s">
        <v>483</v>
      </c>
      <c r="H119" s="30"/>
      <c r="I119" s="30"/>
      <c r="J119" s="30"/>
      <c r="K119" s="30"/>
      <c r="L119" s="30"/>
      <c r="M119" s="30"/>
      <c r="N119" s="30"/>
      <c r="O119" s="31"/>
      <c r="P119" s="30"/>
      <c r="Q119" s="30"/>
      <c r="R119" s="30"/>
      <c r="S119" s="30"/>
      <c r="T119" s="30"/>
      <c r="U119" s="30"/>
    </row>
    <row r="120" spans="1:21" x14ac:dyDescent="0.25">
      <c r="A120" s="29"/>
      <c r="B120" s="30">
        <v>6</v>
      </c>
      <c r="C120" s="30" t="s">
        <v>472</v>
      </c>
      <c r="D120" s="30"/>
      <c r="E120" s="30"/>
      <c r="F120" s="30">
        <v>117</v>
      </c>
      <c r="G120" s="30" t="s">
        <v>484</v>
      </c>
      <c r="H120" s="30"/>
      <c r="I120" s="30"/>
      <c r="J120" s="30"/>
      <c r="K120" s="30"/>
      <c r="L120" s="30"/>
      <c r="M120" s="30"/>
      <c r="N120" s="30"/>
      <c r="O120" s="30"/>
      <c r="P120" s="30"/>
      <c r="Q120" s="30"/>
      <c r="R120" s="30"/>
      <c r="S120" s="30"/>
      <c r="T120" s="30"/>
      <c r="U120" s="30"/>
    </row>
    <row r="121" spans="1:21" ht="15.75" thickBot="1" x14ac:dyDescent="0.3">
      <c r="A121" s="29"/>
      <c r="B121" s="30"/>
      <c r="C121" s="43">
        <v>1</v>
      </c>
      <c r="D121" s="30"/>
      <c r="E121" s="30"/>
      <c r="F121" s="30">
        <v>118</v>
      </c>
      <c r="G121" s="30" t="s">
        <v>485</v>
      </c>
      <c r="H121" s="30"/>
      <c r="I121" s="30"/>
      <c r="J121" s="30"/>
      <c r="K121" s="30"/>
      <c r="L121" s="30"/>
      <c r="M121" s="30"/>
      <c r="N121" s="30"/>
      <c r="O121" s="30" t="s">
        <v>486</v>
      </c>
      <c r="P121" s="30"/>
      <c r="Q121" s="30"/>
      <c r="R121" s="30"/>
      <c r="S121" s="30"/>
      <c r="T121" s="30"/>
      <c r="U121" s="30"/>
    </row>
    <row r="122" spans="1:21" ht="15.75" thickBot="1" x14ac:dyDescent="0.3">
      <c r="A122" s="29"/>
      <c r="B122" s="30"/>
      <c r="C122" s="62" t="str">
        <f>LOOKUP(C121,B115:B120,C115:C120)</f>
        <v>(select)</v>
      </c>
      <c r="D122" s="30"/>
      <c r="E122" s="30"/>
      <c r="F122" s="30">
        <v>119</v>
      </c>
      <c r="G122" s="30" t="s">
        <v>487</v>
      </c>
      <c r="H122" s="30"/>
      <c r="I122" s="30"/>
      <c r="J122" s="30"/>
      <c r="K122" s="30"/>
      <c r="L122" s="30"/>
      <c r="M122" s="30"/>
      <c r="N122" s="30"/>
      <c r="O122" s="31">
        <v>1</v>
      </c>
      <c r="P122" s="30" t="s">
        <v>170</v>
      </c>
      <c r="Q122" s="30"/>
      <c r="R122" s="30"/>
      <c r="S122" s="30"/>
      <c r="T122" s="30"/>
      <c r="U122" s="30"/>
    </row>
    <row r="123" spans="1:21" x14ac:dyDescent="0.25">
      <c r="A123" s="29"/>
      <c r="B123" s="30"/>
      <c r="C123" s="30"/>
      <c r="D123" s="30"/>
      <c r="E123" s="30"/>
      <c r="F123" s="30">
        <v>120</v>
      </c>
      <c r="G123" s="30" t="s">
        <v>488</v>
      </c>
      <c r="H123" s="30"/>
      <c r="I123" s="30"/>
      <c r="J123" s="30"/>
      <c r="K123" s="30"/>
      <c r="L123" s="30"/>
      <c r="M123" s="30"/>
      <c r="N123" s="30"/>
      <c r="O123" s="31">
        <v>2</v>
      </c>
      <c r="P123" s="30" t="s">
        <v>28</v>
      </c>
      <c r="Q123" s="30"/>
      <c r="R123" s="30"/>
      <c r="S123" s="30"/>
      <c r="T123" s="30"/>
      <c r="U123" s="30"/>
    </row>
    <row r="124" spans="1:21" x14ac:dyDescent="0.25">
      <c r="A124" s="29"/>
      <c r="B124" s="78" t="s">
        <v>433</v>
      </c>
      <c r="C124" s="78"/>
      <c r="D124" s="30"/>
      <c r="E124" s="30"/>
      <c r="F124" s="30">
        <v>121</v>
      </c>
      <c r="G124" s="30" t="s">
        <v>489</v>
      </c>
      <c r="H124" s="30"/>
      <c r="I124" s="30"/>
      <c r="J124" s="30"/>
      <c r="K124" s="30"/>
      <c r="L124" s="30"/>
      <c r="M124" s="30"/>
      <c r="N124" s="30"/>
      <c r="O124" s="31">
        <v>3</v>
      </c>
      <c r="P124" s="30" t="s">
        <v>29</v>
      </c>
      <c r="Q124" s="30"/>
      <c r="R124" s="30"/>
      <c r="S124" s="30"/>
      <c r="T124" s="30"/>
      <c r="U124" s="30"/>
    </row>
    <row r="125" spans="1:21" x14ac:dyDescent="0.25">
      <c r="A125" s="29"/>
      <c r="B125" s="77"/>
      <c r="C125" s="77" t="s">
        <v>234</v>
      </c>
      <c r="D125" s="30"/>
      <c r="E125" s="30"/>
      <c r="F125" s="30">
        <v>122</v>
      </c>
      <c r="G125" s="30" t="s">
        <v>490</v>
      </c>
      <c r="H125" s="30"/>
      <c r="I125" s="30"/>
      <c r="J125" s="30"/>
      <c r="K125" s="30"/>
      <c r="L125" s="30"/>
      <c r="M125" s="30"/>
      <c r="N125" s="30"/>
      <c r="O125" s="31">
        <v>4</v>
      </c>
      <c r="P125" s="30" t="s">
        <v>491</v>
      </c>
      <c r="Q125" s="30"/>
      <c r="R125" s="30"/>
      <c r="S125" s="30"/>
      <c r="T125" s="30"/>
      <c r="U125" s="30"/>
    </row>
    <row r="126" spans="1:21" x14ac:dyDescent="0.25">
      <c r="A126" s="29"/>
      <c r="B126" s="30">
        <v>1</v>
      </c>
      <c r="C126" s="30" t="s">
        <v>170</v>
      </c>
      <c r="D126" s="30"/>
      <c r="E126" s="30"/>
      <c r="F126" s="30">
        <v>123</v>
      </c>
      <c r="G126" s="30" t="s">
        <v>492</v>
      </c>
      <c r="H126" s="30"/>
      <c r="I126" s="30"/>
      <c r="J126" s="30"/>
      <c r="K126" s="30"/>
      <c r="L126" s="30"/>
      <c r="M126" s="30"/>
      <c r="N126" s="30"/>
      <c r="O126" s="30"/>
      <c r="P126" s="32">
        <v>1</v>
      </c>
      <c r="Q126" s="30"/>
      <c r="R126" s="30"/>
      <c r="S126" s="30"/>
      <c r="T126" s="30"/>
      <c r="U126" s="30"/>
    </row>
    <row r="127" spans="1:21" x14ac:dyDescent="0.25">
      <c r="A127" s="29"/>
      <c r="B127" s="30">
        <v>2</v>
      </c>
      <c r="C127" s="51" t="s">
        <v>59</v>
      </c>
      <c r="D127" s="30"/>
      <c r="E127" s="30"/>
      <c r="F127" s="30">
        <v>124</v>
      </c>
      <c r="G127" s="30" t="s">
        <v>493</v>
      </c>
      <c r="H127" s="30"/>
      <c r="I127" s="30"/>
      <c r="J127" s="30"/>
      <c r="K127" s="30"/>
      <c r="L127" s="30"/>
      <c r="M127" s="30"/>
      <c r="N127" s="30"/>
      <c r="O127" s="30"/>
      <c r="P127" s="30" t="str">
        <f>LOOKUP(P126,O122:O125,P122:P125)</f>
        <v>(select)</v>
      </c>
      <c r="Q127" s="30"/>
      <c r="R127" s="30"/>
      <c r="S127" s="30"/>
      <c r="T127" s="30"/>
      <c r="U127" s="30"/>
    </row>
    <row r="128" spans="1:21" x14ac:dyDescent="0.25">
      <c r="A128" s="29" t="s">
        <v>691</v>
      </c>
      <c r="B128" s="30">
        <v>3</v>
      </c>
      <c r="C128" s="30" t="s">
        <v>442</v>
      </c>
      <c r="D128" s="30"/>
      <c r="E128" s="30"/>
      <c r="F128" s="30">
        <v>125</v>
      </c>
      <c r="G128" s="30" t="s">
        <v>494</v>
      </c>
      <c r="H128" s="30"/>
      <c r="I128" s="30"/>
      <c r="J128" s="30"/>
      <c r="K128" s="30"/>
      <c r="L128" s="30"/>
      <c r="M128" s="30"/>
      <c r="N128" s="30"/>
      <c r="O128" s="30"/>
      <c r="P128" s="30"/>
      <c r="Q128" s="30"/>
      <c r="R128" s="30"/>
      <c r="S128" s="30"/>
      <c r="T128" s="30"/>
      <c r="U128" s="30"/>
    </row>
    <row r="129" spans="1:21" x14ac:dyDescent="0.25">
      <c r="A129" s="29"/>
      <c r="B129" s="30">
        <v>4</v>
      </c>
      <c r="C129" s="30" t="s">
        <v>472</v>
      </c>
      <c r="D129" s="30"/>
      <c r="E129" s="30"/>
      <c r="F129" s="30">
        <v>126</v>
      </c>
      <c r="G129" s="30" t="s">
        <v>495</v>
      </c>
      <c r="H129" s="30"/>
      <c r="I129" s="30"/>
      <c r="J129" s="30"/>
      <c r="K129" s="30"/>
      <c r="L129" s="30"/>
      <c r="M129" s="30"/>
      <c r="N129" s="30"/>
      <c r="O129" s="30"/>
      <c r="P129" s="30"/>
      <c r="Q129" s="30"/>
      <c r="R129" s="30"/>
      <c r="S129" s="30"/>
      <c r="T129" s="30"/>
      <c r="U129" s="30"/>
    </row>
    <row r="130" spans="1:21" ht="15.75" thickBot="1" x14ac:dyDescent="0.3">
      <c r="A130" s="29"/>
      <c r="B130" s="30"/>
      <c r="C130" s="43">
        <v>1</v>
      </c>
      <c r="D130" s="30"/>
      <c r="E130" s="30"/>
      <c r="F130" s="30">
        <v>127</v>
      </c>
      <c r="G130" s="30" t="s">
        <v>496</v>
      </c>
      <c r="H130" s="30"/>
      <c r="I130" s="30"/>
      <c r="J130" s="30"/>
      <c r="K130" s="30"/>
      <c r="L130" s="30"/>
      <c r="M130" s="30"/>
      <c r="N130" s="30"/>
      <c r="O130" s="30"/>
      <c r="P130" s="30"/>
      <c r="Q130" s="30"/>
      <c r="R130" s="30"/>
      <c r="S130" s="30"/>
      <c r="T130" s="30"/>
      <c r="U130" s="30"/>
    </row>
    <row r="131" spans="1:21" ht="15.75" thickBot="1" x14ac:dyDescent="0.3">
      <c r="A131" s="29"/>
      <c r="B131" s="30"/>
      <c r="C131" s="62" t="str">
        <f>LOOKUP(C130,B126:B129,C126:C129)</f>
        <v>(select)</v>
      </c>
      <c r="D131" s="30"/>
      <c r="E131" s="30"/>
      <c r="F131" s="30">
        <v>128</v>
      </c>
      <c r="G131" s="30" t="s">
        <v>497</v>
      </c>
      <c r="H131" s="30"/>
      <c r="I131" s="30"/>
      <c r="J131" s="30"/>
      <c r="K131" s="30"/>
      <c r="L131" s="30"/>
      <c r="M131" s="30"/>
      <c r="N131" s="30"/>
      <c r="O131" s="30"/>
      <c r="P131" s="30"/>
      <c r="Q131" s="30"/>
      <c r="R131" s="30"/>
      <c r="S131" s="30"/>
      <c r="T131" s="30"/>
      <c r="U131" s="30"/>
    </row>
    <row r="132" spans="1:21" x14ac:dyDescent="0.25">
      <c r="A132" s="29"/>
      <c r="B132" s="30"/>
      <c r="C132" s="43"/>
      <c r="D132" s="30"/>
      <c r="E132" s="30"/>
      <c r="F132" s="30">
        <v>129</v>
      </c>
      <c r="G132" s="30" t="s">
        <v>498</v>
      </c>
      <c r="H132" s="30"/>
      <c r="I132" s="30"/>
      <c r="J132" s="30"/>
      <c r="K132" s="30"/>
      <c r="L132" s="30"/>
      <c r="M132" s="30"/>
      <c r="N132" s="30"/>
      <c r="O132" s="30"/>
      <c r="P132" s="30"/>
      <c r="Q132" s="30"/>
      <c r="R132" s="30"/>
      <c r="S132" s="30"/>
      <c r="T132" s="30"/>
      <c r="U132" s="30"/>
    </row>
    <row r="133" spans="1:21" x14ac:dyDescent="0.25">
      <c r="A133" s="29"/>
      <c r="B133" s="78" t="s">
        <v>503</v>
      </c>
      <c r="C133" s="78"/>
      <c r="D133" s="30"/>
      <c r="E133" s="30"/>
      <c r="F133" s="30">
        <v>130</v>
      </c>
      <c r="G133" s="30" t="s">
        <v>499</v>
      </c>
      <c r="H133" s="30"/>
      <c r="I133" s="30"/>
      <c r="J133" s="30"/>
      <c r="K133" s="30"/>
      <c r="L133" s="30"/>
      <c r="M133" s="30"/>
      <c r="N133" s="30"/>
      <c r="O133" s="30"/>
      <c r="P133" s="30"/>
      <c r="Q133" s="30"/>
      <c r="R133" s="30"/>
      <c r="S133" s="30"/>
      <c r="T133" s="30"/>
      <c r="U133" s="30"/>
    </row>
    <row r="134" spans="1:21" x14ac:dyDescent="0.25">
      <c r="A134" s="29"/>
      <c r="B134" s="77"/>
      <c r="C134" s="77" t="s">
        <v>234</v>
      </c>
      <c r="D134" s="30"/>
      <c r="E134" s="30"/>
      <c r="F134" s="30">
        <v>131</v>
      </c>
      <c r="G134" s="30" t="s">
        <v>500</v>
      </c>
      <c r="H134" s="30"/>
      <c r="I134" s="30"/>
      <c r="J134" s="30"/>
      <c r="K134" s="30"/>
      <c r="L134" s="30"/>
      <c r="M134" s="30"/>
      <c r="N134" s="30"/>
      <c r="O134" s="30"/>
      <c r="P134" s="30"/>
      <c r="Q134" s="30"/>
      <c r="R134" s="30"/>
      <c r="S134" s="30"/>
      <c r="T134" s="30"/>
      <c r="U134" s="30"/>
    </row>
    <row r="135" spans="1:21" x14ac:dyDescent="0.25">
      <c r="A135" s="29"/>
      <c r="B135" s="30">
        <v>1</v>
      </c>
      <c r="C135" s="30" t="s">
        <v>170</v>
      </c>
      <c r="D135" s="30"/>
      <c r="E135" s="30"/>
      <c r="F135" s="30">
        <v>132</v>
      </c>
      <c r="G135" s="30" t="s">
        <v>501</v>
      </c>
      <c r="H135" s="30"/>
      <c r="I135" s="30"/>
      <c r="J135" s="30"/>
      <c r="K135" s="30"/>
      <c r="L135" s="30"/>
      <c r="M135" s="30"/>
      <c r="N135" s="30"/>
      <c r="O135" s="30"/>
      <c r="P135" s="30"/>
      <c r="Q135" s="30"/>
      <c r="R135" s="30"/>
      <c r="S135" s="30"/>
      <c r="T135" s="30"/>
      <c r="U135" s="30"/>
    </row>
    <row r="136" spans="1:21" x14ac:dyDescent="0.25">
      <c r="A136" s="29"/>
      <c r="B136" s="30">
        <v>2</v>
      </c>
      <c r="C136" s="30" t="s">
        <v>28</v>
      </c>
      <c r="D136" s="30"/>
      <c r="E136" s="30"/>
      <c r="F136" s="30">
        <v>133</v>
      </c>
      <c r="G136" s="30" t="s">
        <v>502</v>
      </c>
      <c r="H136" s="30"/>
      <c r="I136" s="30"/>
      <c r="J136" s="30"/>
      <c r="K136" s="30"/>
      <c r="L136" s="30"/>
      <c r="M136" s="30"/>
      <c r="N136" s="30"/>
      <c r="O136" s="30"/>
      <c r="P136" s="30"/>
      <c r="Q136" s="30"/>
      <c r="R136" s="30"/>
      <c r="S136" s="30"/>
      <c r="T136" s="30"/>
      <c r="U136" s="30"/>
    </row>
    <row r="137" spans="1:21" x14ac:dyDescent="0.25">
      <c r="A137" s="29" t="s">
        <v>320</v>
      </c>
      <c r="B137" s="30">
        <v>3</v>
      </c>
      <c r="C137" s="30" t="s">
        <v>29</v>
      </c>
      <c r="D137" s="30"/>
      <c r="E137" s="30"/>
      <c r="F137" s="30">
        <v>134</v>
      </c>
      <c r="G137" s="30" t="s">
        <v>504</v>
      </c>
      <c r="H137" s="30"/>
      <c r="I137" s="30"/>
      <c r="J137" s="30"/>
      <c r="K137" s="30"/>
      <c r="L137" s="30"/>
      <c r="M137" s="30"/>
      <c r="N137" s="30"/>
      <c r="O137" s="30"/>
      <c r="P137" s="30"/>
      <c r="Q137" s="30"/>
      <c r="R137" s="30"/>
      <c r="S137" s="30"/>
      <c r="T137" s="30"/>
      <c r="U137" s="30"/>
    </row>
    <row r="138" spans="1:21" x14ac:dyDescent="0.25">
      <c r="A138" s="29"/>
      <c r="B138" s="30">
        <v>4</v>
      </c>
      <c r="C138" s="30" t="s">
        <v>509</v>
      </c>
      <c r="D138" s="30"/>
      <c r="E138" s="30"/>
      <c r="F138" s="30">
        <v>135</v>
      </c>
      <c r="G138" s="30" t="s">
        <v>505</v>
      </c>
      <c r="H138" s="30"/>
      <c r="I138" s="30"/>
      <c r="J138" s="30"/>
      <c r="K138" s="30"/>
      <c r="L138" s="30"/>
      <c r="M138" s="30"/>
      <c r="N138" s="30"/>
      <c r="O138" s="30"/>
      <c r="P138" s="30"/>
      <c r="Q138" s="30"/>
      <c r="R138" s="30"/>
      <c r="S138" s="30"/>
      <c r="T138" s="30"/>
      <c r="U138" s="30"/>
    </row>
    <row r="139" spans="1:21" ht="15.75" thickBot="1" x14ac:dyDescent="0.3">
      <c r="A139" s="29"/>
      <c r="B139" s="30"/>
      <c r="C139" s="43">
        <v>1</v>
      </c>
      <c r="D139" s="30"/>
      <c r="E139" s="30"/>
      <c r="F139" s="30">
        <v>136</v>
      </c>
      <c r="G139" s="30" t="s">
        <v>506</v>
      </c>
      <c r="H139" s="30"/>
      <c r="I139" s="30"/>
      <c r="J139" s="30"/>
      <c r="K139" s="30"/>
      <c r="L139" s="30"/>
      <c r="M139" s="30"/>
      <c r="N139" s="30"/>
      <c r="O139" s="30"/>
      <c r="P139" s="30"/>
      <c r="Q139" s="30"/>
      <c r="R139" s="30"/>
      <c r="S139" s="30"/>
      <c r="T139" s="30"/>
      <c r="U139" s="30"/>
    </row>
    <row r="140" spans="1:21" ht="15.75" thickBot="1" x14ac:dyDescent="0.3">
      <c r="A140" s="29"/>
      <c r="B140" s="30"/>
      <c r="C140" s="62" t="str">
        <f>LOOKUP(C139,B135:B138,C135:C138)</f>
        <v>(select)</v>
      </c>
      <c r="D140" s="30"/>
      <c r="E140" s="30"/>
      <c r="F140" s="30">
        <v>137</v>
      </c>
      <c r="G140" s="30" t="s">
        <v>507</v>
      </c>
      <c r="H140" s="30"/>
      <c r="I140" s="30"/>
      <c r="J140" s="30"/>
      <c r="K140" s="30"/>
      <c r="L140" s="30"/>
      <c r="M140" s="30"/>
      <c r="N140" s="30"/>
      <c r="O140" s="30"/>
      <c r="P140" s="30"/>
      <c r="Q140" s="30"/>
      <c r="R140" s="30"/>
      <c r="S140" s="30"/>
      <c r="T140" s="30"/>
      <c r="U140" s="30"/>
    </row>
    <row r="141" spans="1:21" x14ac:dyDescent="0.25">
      <c r="A141" s="29"/>
      <c r="B141" s="30"/>
      <c r="C141" s="43"/>
      <c r="D141" s="30"/>
      <c r="E141" s="30"/>
      <c r="F141" s="30">
        <v>138</v>
      </c>
      <c r="G141" s="30" t="s">
        <v>508</v>
      </c>
      <c r="H141" s="30"/>
      <c r="I141" s="30"/>
      <c r="J141" s="30"/>
      <c r="K141" s="30"/>
      <c r="L141" s="30"/>
      <c r="M141" s="30"/>
      <c r="N141" s="30"/>
      <c r="O141" s="30"/>
      <c r="P141" s="30"/>
      <c r="Q141" s="30"/>
      <c r="R141" s="30"/>
      <c r="S141" s="30"/>
      <c r="T141" s="30"/>
      <c r="U141" s="30"/>
    </row>
    <row r="142" spans="1:21" x14ac:dyDescent="0.25">
      <c r="A142" s="29"/>
      <c r="B142" s="79" t="s">
        <v>514</v>
      </c>
      <c r="C142" s="79"/>
      <c r="D142" s="30"/>
      <c r="E142" s="30"/>
      <c r="F142" s="30">
        <v>139</v>
      </c>
      <c r="G142" s="30" t="s">
        <v>510</v>
      </c>
      <c r="H142" s="30"/>
      <c r="I142" s="30"/>
      <c r="J142" s="30"/>
      <c r="K142" s="30"/>
      <c r="L142" s="30"/>
      <c r="M142" s="30"/>
      <c r="N142" s="30"/>
      <c r="O142" s="30"/>
      <c r="P142" s="30"/>
      <c r="Q142" s="30"/>
      <c r="R142" s="30"/>
      <c r="S142" s="30"/>
      <c r="T142" s="30"/>
      <c r="U142" s="30"/>
    </row>
    <row r="143" spans="1:21" x14ac:dyDescent="0.25">
      <c r="A143" s="29"/>
      <c r="B143" s="80"/>
      <c r="C143" s="80" t="s">
        <v>234</v>
      </c>
      <c r="D143" s="30"/>
      <c r="E143" s="30"/>
      <c r="F143" s="30">
        <v>140</v>
      </c>
      <c r="G143" s="30" t="s">
        <v>511</v>
      </c>
      <c r="H143" s="30"/>
      <c r="I143" s="30"/>
      <c r="J143" s="30"/>
      <c r="K143" s="30"/>
      <c r="L143" s="30"/>
      <c r="M143" s="30"/>
      <c r="N143" s="30"/>
      <c r="O143" s="30"/>
      <c r="P143" s="30"/>
      <c r="Q143" s="30"/>
      <c r="R143" s="30"/>
      <c r="S143" s="30"/>
      <c r="T143" s="30"/>
      <c r="U143" s="30"/>
    </row>
    <row r="144" spans="1:21" x14ac:dyDescent="0.25">
      <c r="A144" s="29"/>
      <c r="B144" s="30">
        <v>1</v>
      </c>
      <c r="C144" s="30" t="s">
        <v>170</v>
      </c>
      <c r="D144" s="30"/>
      <c r="E144" s="30"/>
      <c r="F144" s="30">
        <v>141</v>
      </c>
      <c r="G144" s="30" t="s">
        <v>512</v>
      </c>
      <c r="H144" s="30"/>
      <c r="I144" s="30"/>
      <c r="J144" s="30"/>
      <c r="K144" s="30"/>
      <c r="L144" s="30"/>
      <c r="M144" s="30"/>
      <c r="N144" s="30"/>
      <c r="O144" s="30"/>
      <c r="P144" s="30"/>
      <c r="Q144" s="30"/>
      <c r="R144" s="30"/>
      <c r="S144" s="30"/>
      <c r="T144" s="30"/>
      <c r="U144" s="30"/>
    </row>
    <row r="145" spans="1:21" x14ac:dyDescent="0.25">
      <c r="A145" s="29"/>
      <c r="B145" s="30">
        <v>2</v>
      </c>
      <c r="C145" s="30" t="s">
        <v>518</v>
      </c>
      <c r="D145" s="30"/>
      <c r="E145" s="30"/>
      <c r="F145" s="30">
        <v>142</v>
      </c>
      <c r="G145" s="30" t="s">
        <v>513</v>
      </c>
      <c r="H145" s="30"/>
      <c r="I145" s="30"/>
      <c r="J145" s="30"/>
      <c r="K145" s="30"/>
      <c r="L145" s="30"/>
      <c r="M145" s="30"/>
      <c r="N145" s="30"/>
      <c r="O145" s="30"/>
      <c r="P145" s="30"/>
      <c r="Q145" s="30"/>
      <c r="R145" s="30"/>
      <c r="S145" s="30"/>
      <c r="T145" s="30"/>
      <c r="U145" s="30"/>
    </row>
    <row r="146" spans="1:21" x14ac:dyDescent="0.25">
      <c r="A146" s="29" t="s">
        <v>692</v>
      </c>
      <c r="B146" s="30">
        <v>3</v>
      </c>
      <c r="C146" s="30" t="s">
        <v>520</v>
      </c>
      <c r="D146" s="30"/>
      <c r="E146" s="30"/>
      <c r="F146" s="30">
        <v>143</v>
      </c>
      <c r="G146" s="30" t="s">
        <v>515</v>
      </c>
      <c r="H146" s="30"/>
      <c r="I146" s="30"/>
      <c r="J146" s="30"/>
      <c r="K146" s="30"/>
      <c r="L146" s="30"/>
      <c r="M146" s="30"/>
      <c r="N146" s="30"/>
      <c r="O146" s="30"/>
      <c r="P146" s="30"/>
      <c r="Q146" s="30"/>
      <c r="R146" s="30"/>
      <c r="S146" s="30"/>
      <c r="T146" s="30"/>
      <c r="U146" s="30"/>
    </row>
    <row r="147" spans="1:21" x14ac:dyDescent="0.25">
      <c r="A147" s="29"/>
      <c r="B147" s="30">
        <v>4</v>
      </c>
      <c r="C147" s="30" t="s">
        <v>29</v>
      </c>
      <c r="D147" s="30"/>
      <c r="E147" s="30"/>
      <c r="F147" s="30">
        <v>144</v>
      </c>
      <c r="G147" s="30" t="s">
        <v>516</v>
      </c>
      <c r="H147" s="30"/>
      <c r="I147" s="30"/>
      <c r="J147" s="30"/>
      <c r="K147" s="30"/>
      <c r="L147" s="30"/>
      <c r="M147" s="30"/>
      <c r="N147" s="30"/>
      <c r="O147" s="30"/>
      <c r="P147" s="30"/>
      <c r="Q147" s="30"/>
      <c r="R147" s="30"/>
      <c r="S147" s="30"/>
      <c r="T147" s="30"/>
      <c r="U147" s="30"/>
    </row>
    <row r="148" spans="1:21" x14ac:dyDescent="0.25">
      <c r="A148" s="29"/>
      <c r="B148" s="30">
        <v>5</v>
      </c>
      <c r="C148" s="30" t="s">
        <v>472</v>
      </c>
      <c r="D148" s="30"/>
      <c r="E148" s="30"/>
      <c r="F148" s="30">
        <v>145</v>
      </c>
      <c r="G148" s="30" t="s">
        <v>517</v>
      </c>
      <c r="H148" s="30"/>
      <c r="I148" s="30"/>
      <c r="J148" s="30"/>
      <c r="K148" s="30"/>
      <c r="L148" s="30"/>
      <c r="M148" s="30"/>
      <c r="N148" s="30"/>
      <c r="O148" s="30"/>
      <c r="P148" s="30"/>
      <c r="Q148" s="30"/>
      <c r="R148" s="30"/>
      <c r="S148" s="30"/>
      <c r="T148" s="30"/>
      <c r="U148" s="30"/>
    </row>
    <row r="149" spans="1:21" ht="15.75" thickBot="1" x14ac:dyDescent="0.3">
      <c r="A149" s="29"/>
      <c r="B149" s="30"/>
      <c r="C149" s="43">
        <v>1</v>
      </c>
      <c r="D149" s="30"/>
      <c r="E149" s="30"/>
      <c r="F149" s="30">
        <v>146</v>
      </c>
      <c r="G149" s="30" t="s">
        <v>519</v>
      </c>
      <c r="H149" s="30"/>
      <c r="I149" s="30"/>
      <c r="J149" s="30"/>
      <c r="K149" s="30"/>
      <c r="L149" s="30"/>
      <c r="M149" s="30"/>
      <c r="N149" s="30"/>
      <c r="O149" s="30"/>
      <c r="P149" s="30"/>
      <c r="Q149" s="30"/>
      <c r="R149" s="30"/>
      <c r="S149" s="30"/>
      <c r="T149" s="30"/>
      <c r="U149" s="30"/>
    </row>
    <row r="150" spans="1:21" ht="15.75" thickBot="1" x14ac:dyDescent="0.3">
      <c r="A150" s="29"/>
      <c r="B150" s="30"/>
      <c r="C150" s="62" t="str">
        <f>LOOKUP(C149,B144:B148,C144:C148)</f>
        <v>(select)</v>
      </c>
      <c r="D150" s="30"/>
      <c r="E150" s="30"/>
      <c r="F150" s="30">
        <v>147</v>
      </c>
      <c r="G150" s="30" t="s">
        <v>521</v>
      </c>
      <c r="H150" s="30"/>
      <c r="I150" s="30"/>
      <c r="J150" s="30"/>
      <c r="K150" s="30"/>
      <c r="L150" s="30"/>
      <c r="M150" s="30"/>
      <c r="N150" s="30"/>
      <c r="O150" s="30"/>
      <c r="P150" s="30"/>
      <c r="Q150" s="30"/>
      <c r="R150" s="30"/>
      <c r="S150" s="30"/>
      <c r="T150" s="30"/>
      <c r="U150" s="30"/>
    </row>
    <row r="151" spans="1:21" x14ac:dyDescent="0.25">
      <c r="A151" s="29"/>
      <c r="B151" s="30"/>
      <c r="C151" s="30"/>
      <c r="D151" s="30"/>
      <c r="E151" s="30"/>
      <c r="F151" s="30">
        <v>148</v>
      </c>
      <c r="G151" s="30" t="s">
        <v>522</v>
      </c>
      <c r="H151" s="30"/>
      <c r="I151" s="30"/>
      <c r="J151" s="30"/>
      <c r="K151" s="30"/>
      <c r="L151" s="30"/>
      <c r="M151" s="30"/>
      <c r="N151" s="30"/>
      <c r="O151" s="30"/>
      <c r="P151" s="30"/>
      <c r="Q151" s="30"/>
      <c r="R151" s="30"/>
      <c r="S151" s="30"/>
      <c r="T151" s="30"/>
      <c r="U151" s="30"/>
    </row>
    <row r="152" spans="1:21" x14ac:dyDescent="0.25">
      <c r="A152" s="29"/>
      <c r="B152" s="79" t="s">
        <v>527</v>
      </c>
      <c r="C152" s="79"/>
      <c r="D152" s="30"/>
      <c r="E152" s="30"/>
      <c r="F152" s="30">
        <v>149</v>
      </c>
      <c r="G152" s="30" t="s">
        <v>523</v>
      </c>
      <c r="H152" s="30"/>
      <c r="I152" s="30"/>
      <c r="J152" s="30"/>
      <c r="K152" s="30"/>
      <c r="L152" s="30"/>
      <c r="M152" s="30"/>
      <c r="N152" s="30"/>
      <c r="O152" s="30"/>
      <c r="P152" s="30"/>
      <c r="Q152" s="30"/>
      <c r="R152" s="30"/>
      <c r="S152" s="30"/>
      <c r="T152" s="30"/>
      <c r="U152" s="30"/>
    </row>
    <row r="153" spans="1:21" x14ac:dyDescent="0.25">
      <c r="A153" s="29"/>
      <c r="B153" s="80"/>
      <c r="C153" s="80" t="s">
        <v>234</v>
      </c>
      <c r="D153" s="30"/>
      <c r="E153" s="30"/>
      <c r="F153" s="30">
        <v>150</v>
      </c>
      <c r="G153" s="30" t="s">
        <v>524</v>
      </c>
      <c r="H153" s="30"/>
      <c r="I153" s="30"/>
      <c r="J153" s="30"/>
      <c r="K153" s="30"/>
      <c r="L153" s="30"/>
      <c r="M153" s="30"/>
      <c r="N153" s="30"/>
      <c r="O153" s="30"/>
      <c r="P153" s="30"/>
      <c r="Q153" s="30"/>
      <c r="R153" s="30"/>
      <c r="S153" s="30"/>
      <c r="T153" s="30"/>
      <c r="U153" s="30"/>
    </row>
    <row r="154" spans="1:21" x14ac:dyDescent="0.25">
      <c r="A154" s="29"/>
      <c r="B154" s="30">
        <v>1</v>
      </c>
      <c r="C154" s="30" t="s">
        <v>170</v>
      </c>
      <c r="D154" s="30"/>
      <c r="E154" s="30"/>
      <c r="F154" s="30">
        <v>151</v>
      </c>
      <c r="G154" s="30" t="s">
        <v>525</v>
      </c>
      <c r="H154" s="30"/>
      <c r="I154" s="30"/>
      <c r="J154" s="30"/>
      <c r="K154" s="30"/>
      <c r="L154" s="30"/>
      <c r="M154" s="30"/>
      <c r="N154" s="30"/>
      <c r="O154" s="30"/>
      <c r="P154" s="30"/>
      <c r="Q154" s="30"/>
      <c r="R154" s="30"/>
      <c r="S154" s="30"/>
      <c r="T154" s="30"/>
      <c r="U154" s="30"/>
    </row>
    <row r="155" spans="1:21" x14ac:dyDescent="0.25">
      <c r="A155" s="29"/>
      <c r="B155" s="30">
        <v>2</v>
      </c>
      <c r="C155" s="66" t="s">
        <v>530</v>
      </c>
      <c r="D155" s="30"/>
      <c r="E155" s="30"/>
      <c r="F155" s="30">
        <v>152</v>
      </c>
      <c r="G155" s="30" t="s">
        <v>526</v>
      </c>
      <c r="H155" s="30"/>
      <c r="I155" s="30"/>
      <c r="J155" s="30"/>
      <c r="K155" s="30"/>
      <c r="L155" s="30"/>
      <c r="M155" s="30"/>
      <c r="N155" s="30"/>
      <c r="O155" s="30"/>
      <c r="P155" s="30"/>
      <c r="Q155" s="30"/>
      <c r="R155" s="30"/>
      <c r="S155" s="30"/>
      <c r="T155" s="30"/>
      <c r="U155" s="30"/>
    </row>
    <row r="156" spans="1:21" x14ac:dyDescent="0.25">
      <c r="A156" s="29" t="s">
        <v>693</v>
      </c>
      <c r="B156" s="30">
        <v>3</v>
      </c>
      <c r="C156" s="30" t="s">
        <v>532</v>
      </c>
      <c r="D156" s="30"/>
      <c r="E156" s="30"/>
      <c r="F156" s="30">
        <v>153</v>
      </c>
      <c r="G156" s="30" t="s">
        <v>241</v>
      </c>
      <c r="H156" s="30"/>
      <c r="I156" s="30"/>
      <c r="J156" s="30"/>
      <c r="K156" s="30"/>
      <c r="L156" s="30"/>
      <c r="M156" s="30"/>
      <c r="N156" s="30"/>
      <c r="O156" s="30"/>
      <c r="P156" s="30"/>
      <c r="Q156" s="30"/>
      <c r="R156" s="30"/>
      <c r="S156" s="30"/>
      <c r="T156" s="30"/>
      <c r="U156" s="30"/>
    </row>
    <row r="157" spans="1:21" x14ac:dyDescent="0.25">
      <c r="A157" s="29"/>
      <c r="B157" s="30">
        <v>4</v>
      </c>
      <c r="C157" s="30" t="s">
        <v>472</v>
      </c>
      <c r="D157" s="30"/>
      <c r="E157" s="30"/>
      <c r="F157" s="30">
        <v>154</v>
      </c>
      <c r="G157" s="30" t="s">
        <v>528</v>
      </c>
      <c r="H157" s="30"/>
      <c r="I157" s="30"/>
      <c r="J157" s="30"/>
      <c r="K157" s="30"/>
      <c r="L157" s="30"/>
      <c r="M157" s="30"/>
      <c r="N157" s="30"/>
      <c r="O157" s="30"/>
      <c r="P157" s="30"/>
      <c r="Q157" s="30"/>
      <c r="R157" s="30"/>
      <c r="S157" s="30"/>
      <c r="T157" s="30"/>
      <c r="U157" s="30"/>
    </row>
    <row r="158" spans="1:21" ht="15.75" thickBot="1" x14ac:dyDescent="0.3">
      <c r="A158" s="29"/>
      <c r="B158" s="30"/>
      <c r="C158" s="43">
        <v>1</v>
      </c>
      <c r="D158" s="30"/>
      <c r="E158" s="30"/>
      <c r="F158" s="30">
        <v>155</v>
      </c>
      <c r="G158" s="30" t="s">
        <v>529</v>
      </c>
      <c r="H158" s="30"/>
      <c r="I158" s="30"/>
      <c r="J158" s="30"/>
      <c r="K158" s="30"/>
      <c r="L158" s="30"/>
      <c r="M158" s="30"/>
      <c r="N158" s="30"/>
      <c r="O158" s="30"/>
      <c r="P158" s="30"/>
      <c r="Q158" s="30"/>
      <c r="R158" s="30"/>
      <c r="S158" s="30"/>
      <c r="T158" s="30"/>
      <c r="U158" s="30"/>
    </row>
    <row r="159" spans="1:21" ht="15.75" thickBot="1" x14ac:dyDescent="0.3">
      <c r="A159" s="29"/>
      <c r="B159" s="30"/>
      <c r="C159" s="62" t="str">
        <f>LOOKUP(C158,B154:B157,C154:C157)</f>
        <v>(select)</v>
      </c>
      <c r="D159" s="30"/>
      <c r="E159" s="30"/>
      <c r="F159" s="30">
        <v>156</v>
      </c>
      <c r="G159" s="30" t="s">
        <v>531</v>
      </c>
      <c r="H159" s="30"/>
      <c r="I159" s="30"/>
      <c r="J159" s="30"/>
      <c r="K159" s="30"/>
      <c r="L159" s="30"/>
      <c r="M159" s="30"/>
      <c r="N159" s="30"/>
      <c r="O159" s="30"/>
      <c r="P159" s="30"/>
      <c r="Q159" s="30"/>
      <c r="R159" s="30"/>
      <c r="S159" s="30"/>
      <c r="T159" s="30"/>
      <c r="U159" s="30"/>
    </row>
    <row r="160" spans="1:21" x14ac:dyDescent="0.25">
      <c r="A160" s="29"/>
      <c r="B160" s="79" t="s">
        <v>537</v>
      </c>
      <c r="C160" s="79"/>
      <c r="D160" s="30"/>
      <c r="E160" s="30"/>
      <c r="F160" s="30">
        <v>157</v>
      </c>
      <c r="G160" s="30" t="s">
        <v>533</v>
      </c>
      <c r="H160" s="30"/>
      <c r="I160" s="30"/>
      <c r="J160" s="30"/>
      <c r="K160" s="30"/>
      <c r="L160" s="30"/>
      <c r="M160" s="30"/>
      <c r="N160" s="30"/>
      <c r="O160" s="30"/>
      <c r="P160" s="30"/>
      <c r="Q160" s="30"/>
      <c r="R160" s="30"/>
      <c r="S160" s="30"/>
      <c r="T160" s="30"/>
      <c r="U160" s="30"/>
    </row>
    <row r="161" spans="1:21" x14ac:dyDescent="0.25">
      <c r="A161" s="29"/>
      <c r="B161" s="80"/>
      <c r="C161" s="80" t="s">
        <v>234</v>
      </c>
      <c r="D161" s="30"/>
      <c r="E161" s="30"/>
      <c r="F161" s="30">
        <v>158</v>
      </c>
      <c r="G161" s="30" t="s">
        <v>534</v>
      </c>
      <c r="H161" s="30"/>
      <c r="I161" s="30"/>
      <c r="J161" s="30"/>
      <c r="K161" s="30"/>
      <c r="L161" s="30"/>
      <c r="M161" s="30"/>
      <c r="N161" s="30"/>
      <c r="O161" s="30"/>
      <c r="P161" s="30"/>
      <c r="Q161" s="30"/>
      <c r="R161" s="30"/>
      <c r="S161" s="30"/>
      <c r="T161" s="30"/>
      <c r="U161" s="30"/>
    </row>
    <row r="162" spans="1:21" x14ac:dyDescent="0.25">
      <c r="A162" s="29"/>
      <c r="B162" s="30">
        <v>1</v>
      </c>
      <c r="C162" s="30" t="s">
        <v>170</v>
      </c>
      <c r="D162" s="30"/>
      <c r="E162" s="30"/>
      <c r="F162" s="30">
        <v>159</v>
      </c>
      <c r="G162" s="30" t="s">
        <v>535</v>
      </c>
      <c r="H162" s="30"/>
      <c r="I162" s="30"/>
      <c r="J162" s="30"/>
      <c r="K162" s="30"/>
      <c r="L162" s="30"/>
      <c r="M162" s="30"/>
      <c r="N162" s="30"/>
      <c r="O162" s="30"/>
      <c r="P162" s="30"/>
      <c r="Q162" s="30"/>
      <c r="R162" s="30"/>
      <c r="S162" s="30"/>
      <c r="T162" s="30"/>
      <c r="U162" s="30"/>
    </row>
    <row r="163" spans="1:21" x14ac:dyDescent="0.25">
      <c r="A163" s="29"/>
      <c r="B163" s="30">
        <v>2</v>
      </c>
      <c r="C163" s="30" t="s">
        <v>541</v>
      </c>
      <c r="D163" s="30"/>
      <c r="E163" s="30"/>
      <c r="F163" s="30">
        <v>160</v>
      </c>
      <c r="G163" s="30" t="s">
        <v>536</v>
      </c>
      <c r="H163" s="30"/>
      <c r="I163" s="30"/>
      <c r="J163" s="30"/>
      <c r="K163" s="30"/>
      <c r="L163" s="30"/>
      <c r="M163" s="30"/>
      <c r="N163" s="30"/>
      <c r="O163" s="30"/>
      <c r="P163" s="30"/>
      <c r="Q163" s="30"/>
      <c r="R163" s="30"/>
      <c r="S163" s="30"/>
      <c r="T163" s="30"/>
      <c r="U163" s="30"/>
    </row>
    <row r="164" spans="1:21" x14ac:dyDescent="0.25">
      <c r="A164" s="29" t="s">
        <v>694</v>
      </c>
      <c r="B164" s="30">
        <v>3</v>
      </c>
      <c r="C164" s="30" t="s">
        <v>543</v>
      </c>
      <c r="D164" s="30"/>
      <c r="E164" s="30"/>
      <c r="F164" s="30">
        <v>161</v>
      </c>
      <c r="G164" s="30" t="s">
        <v>538</v>
      </c>
      <c r="H164" s="30"/>
      <c r="I164" s="30"/>
      <c r="J164" s="30"/>
      <c r="K164" s="30"/>
      <c r="L164" s="30"/>
      <c r="M164" s="30"/>
      <c r="N164" s="30"/>
      <c r="O164" s="30"/>
      <c r="P164" s="30"/>
      <c r="Q164" s="30"/>
      <c r="R164" s="30"/>
      <c r="S164" s="30"/>
      <c r="T164" s="30"/>
      <c r="U164" s="30"/>
    </row>
    <row r="165" spans="1:21" x14ac:dyDescent="0.25">
      <c r="A165" s="29"/>
      <c r="B165" s="30">
        <v>4</v>
      </c>
      <c r="C165" s="30" t="s">
        <v>545</v>
      </c>
      <c r="D165" s="30"/>
      <c r="E165" s="30"/>
      <c r="F165" s="30">
        <v>162</v>
      </c>
      <c r="G165" s="30" t="s">
        <v>539</v>
      </c>
      <c r="H165" s="30"/>
      <c r="I165" s="30"/>
      <c r="J165" s="30"/>
      <c r="K165" s="30"/>
      <c r="L165" s="30"/>
      <c r="M165" s="30"/>
      <c r="N165" s="30"/>
      <c r="O165" s="30"/>
      <c r="P165" s="30"/>
      <c r="Q165" s="30"/>
      <c r="R165" s="30"/>
      <c r="S165" s="30"/>
      <c r="T165" s="30"/>
      <c r="U165" s="30"/>
    </row>
    <row r="166" spans="1:21" x14ac:dyDescent="0.25">
      <c r="A166" s="29"/>
      <c r="B166" s="30">
        <v>5</v>
      </c>
      <c r="C166" s="30" t="s">
        <v>547</v>
      </c>
      <c r="D166" s="30"/>
      <c r="E166" s="30"/>
      <c r="F166" s="30">
        <v>163</v>
      </c>
      <c r="G166" s="30" t="s">
        <v>540</v>
      </c>
      <c r="H166" s="30"/>
      <c r="I166" s="30"/>
      <c r="J166" s="30"/>
      <c r="K166" s="30"/>
      <c r="L166" s="30"/>
      <c r="M166" s="30"/>
      <c r="N166" s="30"/>
      <c r="O166" s="30"/>
      <c r="P166" s="30"/>
      <c r="Q166" s="30"/>
      <c r="R166" s="30"/>
      <c r="S166" s="30"/>
      <c r="T166" s="30"/>
      <c r="U166" s="30"/>
    </row>
    <row r="167" spans="1:21" x14ac:dyDescent="0.25">
      <c r="A167" s="29"/>
      <c r="B167" s="30">
        <v>6</v>
      </c>
      <c r="C167" s="30" t="s">
        <v>549</v>
      </c>
      <c r="D167" s="30"/>
      <c r="E167" s="30"/>
      <c r="F167" s="30">
        <v>164</v>
      </c>
      <c r="G167" s="30" t="s">
        <v>542</v>
      </c>
      <c r="H167" s="30"/>
      <c r="I167" s="30"/>
      <c r="J167" s="30"/>
      <c r="K167" s="30"/>
      <c r="L167" s="30"/>
      <c r="M167" s="30"/>
      <c r="N167" s="30"/>
      <c r="O167" s="30"/>
      <c r="P167" s="30"/>
      <c r="Q167" s="30"/>
      <c r="R167" s="30"/>
      <c r="S167" s="30"/>
      <c r="T167" s="30"/>
      <c r="U167" s="30"/>
    </row>
    <row r="168" spans="1:21" x14ac:dyDescent="0.25">
      <c r="A168" s="29"/>
      <c r="B168" s="30">
        <v>7</v>
      </c>
      <c r="C168" s="30" t="s">
        <v>551</v>
      </c>
      <c r="D168" s="30"/>
      <c r="E168" s="30"/>
      <c r="F168" s="30">
        <v>165</v>
      </c>
      <c r="G168" s="30" t="s">
        <v>544</v>
      </c>
      <c r="H168" s="30"/>
      <c r="I168" s="30"/>
      <c r="J168" s="30"/>
      <c r="K168" s="30"/>
      <c r="L168" s="30"/>
      <c r="M168" s="30"/>
      <c r="N168" s="30"/>
      <c r="O168" s="30"/>
      <c r="P168" s="30"/>
      <c r="Q168" s="30"/>
      <c r="R168" s="30"/>
      <c r="S168" s="30"/>
      <c r="T168" s="30"/>
      <c r="U168" s="30"/>
    </row>
    <row r="169" spans="1:21" x14ac:dyDescent="0.25">
      <c r="A169" s="29"/>
      <c r="B169" s="30">
        <v>8</v>
      </c>
      <c r="C169" s="30" t="s">
        <v>553</v>
      </c>
      <c r="D169" s="30"/>
      <c r="E169" s="30"/>
      <c r="F169" s="30">
        <v>166</v>
      </c>
      <c r="G169" s="30" t="s">
        <v>546</v>
      </c>
      <c r="H169" s="30"/>
      <c r="I169" s="30"/>
      <c r="J169" s="30"/>
      <c r="K169" s="30"/>
      <c r="L169" s="30"/>
      <c r="M169" s="30"/>
      <c r="N169" s="30"/>
      <c r="O169" s="30"/>
      <c r="P169" s="30"/>
      <c r="Q169" s="30"/>
      <c r="R169" s="30"/>
      <c r="S169" s="30"/>
      <c r="T169" s="30"/>
      <c r="U169" s="30"/>
    </row>
    <row r="170" spans="1:21" x14ac:dyDescent="0.25">
      <c r="A170" s="29"/>
      <c r="B170" s="30">
        <v>9</v>
      </c>
      <c r="C170" s="30" t="s">
        <v>472</v>
      </c>
      <c r="D170" s="30"/>
      <c r="E170" s="30"/>
      <c r="F170" s="30">
        <v>167</v>
      </c>
      <c r="G170" s="30" t="s">
        <v>548</v>
      </c>
      <c r="H170" s="30"/>
      <c r="I170" s="30"/>
      <c r="J170" s="30"/>
      <c r="K170" s="30"/>
      <c r="L170" s="30"/>
      <c r="M170" s="30"/>
      <c r="N170" s="30"/>
      <c r="O170" s="30"/>
      <c r="P170" s="30"/>
      <c r="Q170" s="30"/>
      <c r="R170" s="30"/>
      <c r="S170" s="30"/>
      <c r="T170" s="30"/>
      <c r="U170" s="30"/>
    </row>
    <row r="171" spans="1:21" ht="15.75" thickBot="1" x14ac:dyDescent="0.3">
      <c r="A171" s="29"/>
      <c r="B171" s="30"/>
      <c r="C171" s="43">
        <v>1</v>
      </c>
      <c r="D171" s="30"/>
      <c r="E171" s="30"/>
      <c r="F171" s="30">
        <v>168</v>
      </c>
      <c r="G171" s="30" t="s">
        <v>550</v>
      </c>
      <c r="H171" s="30"/>
      <c r="I171" s="30"/>
      <c r="J171" s="30"/>
      <c r="K171" s="30"/>
      <c r="L171" s="30"/>
      <c r="M171" s="30"/>
      <c r="N171" s="30"/>
      <c r="O171" s="30"/>
      <c r="P171" s="30"/>
      <c r="Q171" s="30"/>
      <c r="R171" s="30"/>
      <c r="S171" s="30"/>
      <c r="T171" s="30"/>
      <c r="U171" s="30"/>
    </row>
    <row r="172" spans="1:21" ht="15.75" thickBot="1" x14ac:dyDescent="0.3">
      <c r="A172" s="29"/>
      <c r="B172" s="30"/>
      <c r="C172" s="62" t="str">
        <f>LOOKUP(C171,B162:B170,C162:C170)</f>
        <v>(select)</v>
      </c>
      <c r="D172" s="30"/>
      <c r="E172" s="30"/>
      <c r="F172" s="30">
        <v>169</v>
      </c>
      <c r="G172" s="30" t="s">
        <v>552</v>
      </c>
      <c r="H172" s="30"/>
      <c r="I172" s="30"/>
      <c r="J172" s="30"/>
      <c r="K172" s="30"/>
      <c r="L172" s="30"/>
      <c r="M172" s="30"/>
      <c r="N172" s="30"/>
      <c r="O172" s="30"/>
      <c r="P172" s="30"/>
      <c r="Q172" s="30"/>
      <c r="R172" s="30"/>
      <c r="S172" s="30"/>
      <c r="T172" s="30"/>
      <c r="U172" s="30"/>
    </row>
    <row r="173" spans="1:21" x14ac:dyDescent="0.25">
      <c r="A173" s="29"/>
      <c r="B173" s="30"/>
      <c r="C173" s="43"/>
      <c r="D173" s="30"/>
      <c r="E173" s="30"/>
      <c r="F173" s="30">
        <v>170</v>
      </c>
      <c r="G173" s="30" t="s">
        <v>554</v>
      </c>
      <c r="H173" s="30"/>
      <c r="I173" s="30"/>
      <c r="J173" s="30"/>
      <c r="K173" s="30"/>
      <c r="L173" s="30"/>
      <c r="M173" s="30"/>
      <c r="N173" s="30"/>
      <c r="O173" s="30"/>
      <c r="P173" s="30"/>
      <c r="Q173" s="30"/>
      <c r="R173" s="30"/>
      <c r="S173" s="30"/>
      <c r="T173" s="30"/>
      <c r="U173" s="30"/>
    </row>
    <row r="174" spans="1:21" x14ac:dyDescent="0.25">
      <c r="A174" s="29"/>
      <c r="B174" s="79" t="s">
        <v>559</v>
      </c>
      <c r="C174" s="79"/>
      <c r="D174" s="30"/>
      <c r="E174" s="30"/>
      <c r="F174" s="30">
        <v>171</v>
      </c>
      <c r="G174" s="30" t="s">
        <v>555</v>
      </c>
      <c r="H174" s="30"/>
      <c r="I174" s="30"/>
      <c r="J174" s="30"/>
      <c r="K174" s="30"/>
      <c r="L174" s="30"/>
      <c r="M174" s="30"/>
      <c r="N174" s="30"/>
      <c r="O174" s="30"/>
      <c r="P174" s="30"/>
      <c r="Q174" s="30"/>
      <c r="R174" s="30"/>
      <c r="S174" s="30"/>
      <c r="T174" s="30"/>
      <c r="U174" s="30"/>
    </row>
    <row r="175" spans="1:21" x14ac:dyDescent="0.25">
      <c r="A175" s="29"/>
      <c r="B175" s="80"/>
      <c r="C175" s="80" t="s">
        <v>234</v>
      </c>
      <c r="D175" s="30"/>
      <c r="E175" s="30"/>
      <c r="F175" s="30">
        <v>172</v>
      </c>
      <c r="G175" s="30" t="s">
        <v>556</v>
      </c>
      <c r="H175" s="30"/>
      <c r="I175" s="30"/>
      <c r="J175" s="30"/>
      <c r="K175" s="30"/>
      <c r="L175" s="30"/>
      <c r="M175" s="30"/>
      <c r="N175" s="30"/>
      <c r="O175" s="30"/>
      <c r="P175" s="30"/>
      <c r="Q175" s="30"/>
      <c r="R175" s="30"/>
      <c r="S175" s="30"/>
      <c r="T175" s="30"/>
      <c r="U175" s="30"/>
    </row>
    <row r="176" spans="1:21" x14ac:dyDescent="0.25">
      <c r="A176" s="29"/>
      <c r="B176" s="30">
        <v>1</v>
      </c>
      <c r="C176" s="30" t="s">
        <v>170</v>
      </c>
      <c r="D176" s="30"/>
      <c r="E176" s="30"/>
      <c r="F176" s="30">
        <v>173</v>
      </c>
      <c r="G176" s="30" t="s">
        <v>557</v>
      </c>
      <c r="H176" s="30"/>
      <c r="I176" s="30"/>
      <c r="J176" s="30"/>
      <c r="K176" s="30"/>
      <c r="L176" s="30"/>
      <c r="M176" s="30"/>
      <c r="N176" s="30"/>
      <c r="O176" s="30"/>
      <c r="P176" s="30"/>
      <c r="Q176" s="30"/>
      <c r="R176" s="30"/>
      <c r="S176" s="30"/>
      <c r="T176" s="30"/>
      <c r="U176" s="30"/>
    </row>
    <row r="177" spans="1:21" x14ac:dyDescent="0.25">
      <c r="A177" s="29"/>
      <c r="B177" s="30">
        <v>2</v>
      </c>
      <c r="C177" s="66" t="s">
        <v>563</v>
      </c>
      <c r="D177" s="30"/>
      <c r="E177" s="30"/>
      <c r="F177" s="30">
        <v>174</v>
      </c>
      <c r="G177" s="30" t="s">
        <v>558</v>
      </c>
      <c r="H177" s="30"/>
      <c r="I177" s="30"/>
      <c r="J177" s="30"/>
      <c r="K177" s="30"/>
      <c r="L177" s="30"/>
      <c r="M177" s="30"/>
      <c r="N177" s="30"/>
      <c r="O177" s="30"/>
      <c r="P177" s="30"/>
      <c r="Q177" s="30"/>
      <c r="R177" s="30"/>
      <c r="S177" s="30"/>
      <c r="T177" s="30"/>
      <c r="U177" s="30"/>
    </row>
    <row r="178" spans="1:21" x14ac:dyDescent="0.25">
      <c r="A178" s="29" t="s">
        <v>695</v>
      </c>
      <c r="B178" s="30">
        <v>3</v>
      </c>
      <c r="C178" s="30" t="s">
        <v>565</v>
      </c>
      <c r="D178" s="30"/>
      <c r="E178" s="30"/>
      <c r="F178" s="30">
        <v>175</v>
      </c>
      <c r="G178" s="30" t="s">
        <v>560</v>
      </c>
      <c r="H178" s="30"/>
      <c r="I178" s="30"/>
      <c r="J178" s="30"/>
      <c r="K178" s="30"/>
      <c r="L178" s="30"/>
      <c r="M178" s="30"/>
      <c r="N178" s="30"/>
      <c r="O178" s="30"/>
      <c r="P178" s="30"/>
      <c r="Q178" s="30"/>
      <c r="R178" s="30"/>
      <c r="S178" s="30"/>
      <c r="T178" s="30"/>
      <c r="U178" s="30"/>
    </row>
    <row r="179" spans="1:21" x14ac:dyDescent="0.25">
      <c r="A179" s="29"/>
      <c r="B179" s="30">
        <v>4</v>
      </c>
      <c r="C179" s="30" t="s">
        <v>472</v>
      </c>
      <c r="D179" s="30"/>
      <c r="E179" s="30"/>
      <c r="F179" s="30">
        <v>176</v>
      </c>
      <c r="G179" s="30" t="s">
        <v>561</v>
      </c>
      <c r="H179" s="30"/>
      <c r="I179" s="30"/>
      <c r="J179" s="30"/>
      <c r="K179" s="30"/>
      <c r="L179" s="30"/>
      <c r="M179" s="30"/>
      <c r="N179" s="30"/>
      <c r="O179" s="30"/>
      <c r="P179" s="30"/>
      <c r="Q179" s="30"/>
      <c r="R179" s="30"/>
      <c r="S179" s="30"/>
      <c r="T179" s="30"/>
      <c r="U179" s="30"/>
    </row>
    <row r="180" spans="1:21" ht="15.75" thickBot="1" x14ac:dyDescent="0.3">
      <c r="A180" s="29"/>
      <c r="B180" s="30"/>
      <c r="C180" s="43">
        <v>1</v>
      </c>
      <c r="D180" s="30"/>
      <c r="E180" s="30"/>
      <c r="F180" s="30">
        <v>177</v>
      </c>
      <c r="G180" s="30" t="s">
        <v>562</v>
      </c>
      <c r="H180" s="30"/>
      <c r="I180" s="30"/>
      <c r="J180" s="30"/>
      <c r="K180" s="30"/>
      <c r="L180" s="30"/>
      <c r="M180" s="30"/>
      <c r="N180" s="30"/>
      <c r="O180" s="30"/>
      <c r="P180" s="30"/>
      <c r="Q180" s="30"/>
      <c r="R180" s="30"/>
      <c r="S180" s="30"/>
      <c r="T180" s="30"/>
      <c r="U180" s="30"/>
    </row>
    <row r="181" spans="1:21" ht="15.75" thickBot="1" x14ac:dyDescent="0.3">
      <c r="A181" s="29"/>
      <c r="B181" s="30"/>
      <c r="C181" s="62" t="str">
        <f>LOOKUP(C180,B176:B179,C176:C179)</f>
        <v>(select)</v>
      </c>
      <c r="D181" s="30"/>
      <c r="E181" s="30"/>
      <c r="F181" s="30">
        <v>178</v>
      </c>
      <c r="G181" s="30" t="s">
        <v>564</v>
      </c>
      <c r="H181" s="30"/>
      <c r="I181" s="30"/>
      <c r="J181" s="30"/>
      <c r="K181" s="30"/>
      <c r="L181" s="30"/>
      <c r="M181" s="30"/>
      <c r="N181" s="30"/>
      <c r="O181" s="30"/>
      <c r="P181" s="30"/>
      <c r="Q181" s="30"/>
      <c r="R181" s="30"/>
      <c r="S181" s="30"/>
      <c r="T181" s="30"/>
      <c r="U181" s="30"/>
    </row>
    <row r="182" spans="1:21" x14ac:dyDescent="0.25">
      <c r="A182" s="29"/>
      <c r="B182" s="30"/>
      <c r="C182" s="43"/>
      <c r="D182" s="30"/>
      <c r="E182" s="30"/>
      <c r="F182" s="30">
        <v>179</v>
      </c>
      <c r="G182" s="30" t="s">
        <v>566</v>
      </c>
      <c r="H182" s="30"/>
      <c r="I182" s="30"/>
      <c r="J182" s="30"/>
      <c r="K182" s="30"/>
      <c r="L182" s="30"/>
      <c r="M182" s="30"/>
      <c r="N182" s="30"/>
      <c r="O182" s="30"/>
      <c r="P182" s="30"/>
      <c r="Q182" s="30"/>
      <c r="R182" s="30"/>
      <c r="S182" s="30"/>
      <c r="T182" s="30"/>
      <c r="U182" s="30"/>
    </row>
    <row r="183" spans="1:21" x14ac:dyDescent="0.25">
      <c r="A183" s="29"/>
      <c r="B183" s="81" t="s">
        <v>572</v>
      </c>
      <c r="C183" s="81"/>
      <c r="D183" s="30"/>
      <c r="E183" s="30"/>
      <c r="F183" s="30">
        <v>180</v>
      </c>
      <c r="G183" s="30" t="s">
        <v>567</v>
      </c>
      <c r="H183" s="30"/>
      <c r="I183" s="30"/>
      <c r="J183" s="30"/>
      <c r="K183" s="30"/>
      <c r="L183" s="30"/>
      <c r="M183" s="30"/>
      <c r="N183" s="30"/>
      <c r="O183" s="30"/>
      <c r="P183" s="30"/>
      <c r="Q183" s="30"/>
      <c r="R183" s="30"/>
      <c r="S183" s="30"/>
      <c r="T183" s="30"/>
      <c r="U183" s="30"/>
    </row>
    <row r="184" spans="1:21" ht="15.75" thickBot="1" x14ac:dyDescent="0.3">
      <c r="A184" s="29"/>
      <c r="B184" s="82"/>
      <c r="C184" s="83" t="s">
        <v>282</v>
      </c>
      <c r="D184" s="30"/>
      <c r="E184" s="30"/>
      <c r="F184" s="30">
        <v>181</v>
      </c>
      <c r="G184" s="30" t="s">
        <v>568</v>
      </c>
      <c r="H184" s="30"/>
      <c r="I184" s="30"/>
      <c r="J184" s="30"/>
      <c r="K184" s="30"/>
      <c r="L184" s="30"/>
      <c r="M184" s="30"/>
      <c r="N184" s="30"/>
      <c r="O184" s="30"/>
      <c r="P184" s="30"/>
      <c r="Q184" s="30"/>
      <c r="R184" s="30"/>
      <c r="S184" s="30"/>
      <c r="T184" s="30"/>
      <c r="U184" s="30"/>
    </row>
    <row r="185" spans="1:21" ht="15.75" thickBot="1" x14ac:dyDescent="0.3">
      <c r="A185" s="29"/>
      <c r="B185" s="74" t="b">
        <v>0</v>
      </c>
      <c r="C185" s="30" t="s">
        <v>86</v>
      </c>
      <c r="D185" s="30"/>
      <c r="E185" s="30"/>
      <c r="F185" s="30">
        <v>182</v>
      </c>
      <c r="G185" s="30" t="s">
        <v>569</v>
      </c>
      <c r="H185" s="30"/>
      <c r="I185" s="30"/>
      <c r="J185" s="30"/>
      <c r="K185" s="30"/>
      <c r="L185" s="30"/>
      <c r="M185" s="30"/>
      <c r="N185" s="30"/>
      <c r="O185" s="30"/>
      <c r="P185" s="30"/>
      <c r="Q185" s="30"/>
      <c r="R185" s="30"/>
      <c r="S185" s="30"/>
      <c r="T185" s="30"/>
      <c r="U185" s="30"/>
    </row>
    <row r="186" spans="1:21" ht="15.75" thickBot="1" x14ac:dyDescent="0.3">
      <c r="A186" s="29"/>
      <c r="B186" s="74" t="b">
        <v>0</v>
      </c>
      <c r="C186" s="30" t="s">
        <v>87</v>
      </c>
      <c r="D186" s="30"/>
      <c r="E186" s="30"/>
      <c r="F186" s="30">
        <v>183</v>
      </c>
      <c r="G186" s="30" t="s">
        <v>570</v>
      </c>
      <c r="H186" s="30"/>
      <c r="I186" s="30"/>
      <c r="J186" s="30"/>
      <c r="K186" s="30"/>
      <c r="L186" s="30"/>
      <c r="M186" s="30"/>
      <c r="N186" s="30"/>
      <c r="O186" s="30"/>
      <c r="P186" s="30"/>
      <c r="Q186" s="30"/>
      <c r="R186" s="30"/>
      <c r="S186" s="30"/>
      <c r="T186" s="30"/>
      <c r="U186" s="30"/>
    </row>
    <row r="187" spans="1:21" ht="15.75" thickBot="1" x14ac:dyDescent="0.3">
      <c r="A187" s="29" t="s">
        <v>745</v>
      </c>
      <c r="B187" s="75" t="b">
        <v>0</v>
      </c>
      <c r="C187" s="30" t="s">
        <v>88</v>
      </c>
      <c r="D187" s="30"/>
      <c r="E187" s="30"/>
      <c r="F187" s="30">
        <v>184</v>
      </c>
      <c r="G187" s="30" t="s">
        <v>573</v>
      </c>
      <c r="H187" s="30"/>
      <c r="I187" s="30"/>
      <c r="J187" s="30"/>
      <c r="K187" s="30"/>
      <c r="L187" s="30"/>
      <c r="M187" s="30"/>
      <c r="N187" s="30"/>
      <c r="O187" s="30"/>
      <c r="P187" s="30"/>
      <c r="Q187" s="30"/>
      <c r="R187" s="30"/>
      <c r="S187" s="30"/>
      <c r="T187" s="30"/>
      <c r="U187" s="30"/>
    </row>
    <row r="188" spans="1:21" ht="15.75" thickBot="1" x14ac:dyDescent="0.3">
      <c r="A188" s="29"/>
      <c r="B188" s="60" t="b">
        <v>0</v>
      </c>
      <c r="C188" s="30" t="s">
        <v>578</v>
      </c>
      <c r="D188" s="30"/>
      <c r="E188" s="30"/>
      <c r="F188" s="30">
        <v>185</v>
      </c>
      <c r="G188" s="30" t="s">
        <v>574</v>
      </c>
      <c r="H188" s="30"/>
      <c r="I188" s="30"/>
      <c r="J188" s="30"/>
      <c r="K188" s="30"/>
      <c r="L188" s="30"/>
      <c r="M188" s="30"/>
      <c r="N188" s="30"/>
      <c r="O188" s="30"/>
      <c r="P188" s="30"/>
      <c r="Q188" s="30"/>
      <c r="R188" s="30"/>
      <c r="S188" s="30"/>
      <c r="T188" s="30"/>
      <c r="U188" s="30"/>
    </row>
    <row r="189" spans="1:21" ht="15.75" thickBot="1" x14ac:dyDescent="0.3">
      <c r="A189" s="29"/>
      <c r="B189" s="60" t="b">
        <v>0</v>
      </c>
      <c r="C189" s="30" t="s">
        <v>90</v>
      </c>
      <c r="D189" s="30"/>
      <c r="E189" s="30"/>
      <c r="F189" s="30">
        <v>186</v>
      </c>
      <c r="G189" s="30" t="s">
        <v>575</v>
      </c>
      <c r="H189" s="30"/>
      <c r="I189" s="30"/>
      <c r="J189" s="30"/>
      <c r="K189" s="30"/>
      <c r="L189" s="30"/>
      <c r="M189" s="30"/>
      <c r="N189" s="30"/>
      <c r="O189" s="30"/>
      <c r="P189" s="30"/>
      <c r="Q189" s="30"/>
      <c r="R189" s="30"/>
      <c r="S189" s="30"/>
      <c r="T189" s="30"/>
      <c r="U189" s="30"/>
    </row>
    <row r="190" spans="1:21" ht="15.75" thickBot="1" x14ac:dyDescent="0.3">
      <c r="A190" s="29"/>
      <c r="B190" s="60" t="b">
        <v>0</v>
      </c>
      <c r="C190" s="30" t="s">
        <v>91</v>
      </c>
      <c r="D190" s="30"/>
      <c r="E190" s="30"/>
      <c r="F190" s="30">
        <v>187</v>
      </c>
      <c r="G190" s="30" t="s">
        <v>576</v>
      </c>
      <c r="H190" s="30"/>
      <c r="I190" s="30"/>
      <c r="J190" s="30"/>
      <c r="K190" s="30"/>
      <c r="L190" s="30"/>
      <c r="M190" s="30"/>
      <c r="N190" s="30"/>
      <c r="O190" s="30"/>
      <c r="P190" s="30"/>
      <c r="Q190" s="30"/>
      <c r="R190" s="30"/>
      <c r="S190" s="30"/>
      <c r="T190" s="30"/>
      <c r="U190" s="30"/>
    </row>
    <row r="191" spans="1:21" ht="15.75" thickBot="1" x14ac:dyDescent="0.3">
      <c r="A191" s="29"/>
      <c r="B191" s="60" t="b">
        <v>0</v>
      </c>
      <c r="C191" s="30" t="s">
        <v>92</v>
      </c>
      <c r="D191" s="30"/>
      <c r="E191" s="30"/>
      <c r="F191" s="30">
        <v>188</v>
      </c>
      <c r="G191" s="30" t="s">
        <v>577</v>
      </c>
      <c r="H191" s="30"/>
      <c r="I191" s="30"/>
      <c r="J191" s="30"/>
      <c r="K191" s="30"/>
      <c r="L191" s="30"/>
      <c r="M191" s="30"/>
      <c r="N191" s="30"/>
      <c r="O191" s="30"/>
      <c r="P191" s="30"/>
      <c r="Q191" s="30"/>
      <c r="R191" s="30"/>
      <c r="S191" s="30"/>
      <c r="T191" s="30"/>
      <c r="U191" s="30"/>
    </row>
    <row r="192" spans="1:21" ht="15.75" thickBot="1" x14ac:dyDescent="0.3">
      <c r="A192" s="29"/>
      <c r="B192" s="60" t="b">
        <v>0</v>
      </c>
      <c r="C192" s="30" t="s">
        <v>93</v>
      </c>
      <c r="D192" s="30"/>
      <c r="E192" s="30"/>
      <c r="F192" s="30">
        <v>189</v>
      </c>
      <c r="G192" s="30" t="s">
        <v>579</v>
      </c>
      <c r="H192" s="30"/>
      <c r="I192" s="30"/>
      <c r="J192" s="30"/>
      <c r="K192" s="30"/>
      <c r="L192" s="30"/>
      <c r="M192" s="30"/>
      <c r="N192" s="30"/>
      <c r="O192" s="30"/>
      <c r="P192" s="30"/>
      <c r="Q192" s="30"/>
      <c r="R192" s="30"/>
      <c r="S192" s="30"/>
      <c r="T192" s="30"/>
      <c r="U192" s="30"/>
    </row>
    <row r="193" spans="1:21" ht="15.75" thickBot="1" x14ac:dyDescent="0.3">
      <c r="A193" s="29"/>
      <c r="B193" s="60" t="b">
        <v>0</v>
      </c>
      <c r="C193" s="30" t="s">
        <v>584</v>
      </c>
      <c r="D193" s="30"/>
      <c r="E193" s="30"/>
      <c r="F193" s="30">
        <v>190</v>
      </c>
      <c r="G193" s="30" t="s">
        <v>580</v>
      </c>
      <c r="H193" s="30"/>
      <c r="I193" s="30"/>
      <c r="J193" s="30"/>
      <c r="K193" s="30"/>
      <c r="L193" s="30"/>
      <c r="M193" s="30"/>
      <c r="N193" s="30"/>
      <c r="O193" s="30"/>
      <c r="P193" s="30"/>
      <c r="Q193" s="30"/>
      <c r="R193" s="30"/>
      <c r="S193" s="30"/>
      <c r="T193" s="30"/>
      <c r="U193" s="30"/>
    </row>
    <row r="194" spans="1:21" ht="15.75" thickBot="1" x14ac:dyDescent="0.3">
      <c r="A194" s="29"/>
      <c r="B194" s="60" t="b">
        <v>0</v>
      </c>
      <c r="C194" s="30" t="s">
        <v>75</v>
      </c>
      <c r="D194" s="30"/>
      <c r="E194" s="30"/>
      <c r="F194" s="30">
        <v>191</v>
      </c>
      <c r="G194" s="30" t="s">
        <v>581</v>
      </c>
      <c r="H194" s="30"/>
      <c r="I194" s="30"/>
      <c r="J194" s="30"/>
      <c r="K194" s="30"/>
      <c r="L194" s="30"/>
      <c r="M194" s="30"/>
      <c r="N194" s="30"/>
      <c r="O194" s="30"/>
      <c r="P194" s="30"/>
      <c r="Q194" s="30"/>
      <c r="R194" s="30"/>
      <c r="S194" s="30"/>
      <c r="T194" s="30"/>
      <c r="U194" s="30"/>
    </row>
    <row r="195" spans="1:21" ht="15.75" x14ac:dyDescent="0.25">
      <c r="A195" s="29"/>
      <c r="B195" s="84">
        <f>COUNTIF(B185:B194,"TRUE")</f>
        <v>0</v>
      </c>
      <c r="C195" s="85" t="s">
        <v>587</v>
      </c>
      <c r="D195" s="30"/>
      <c r="E195" s="30"/>
      <c r="F195" s="30">
        <v>192</v>
      </c>
      <c r="G195" s="30" t="s">
        <v>582</v>
      </c>
      <c r="H195" s="30"/>
      <c r="I195" s="30"/>
      <c r="J195" s="30"/>
      <c r="K195" s="30"/>
      <c r="L195" s="30"/>
      <c r="M195" s="30"/>
      <c r="N195" s="30"/>
      <c r="O195" s="30"/>
      <c r="P195" s="30"/>
      <c r="Q195" s="30"/>
      <c r="R195" s="30"/>
      <c r="S195" s="30"/>
      <c r="T195" s="30"/>
      <c r="U195" s="30"/>
    </row>
    <row r="196" spans="1:21" x14ac:dyDescent="0.25">
      <c r="A196" s="29"/>
      <c r="B196" s="31"/>
      <c r="C196" s="30"/>
      <c r="D196" s="30"/>
      <c r="E196" s="30"/>
      <c r="F196" s="30">
        <v>193</v>
      </c>
      <c r="G196" s="30" t="s">
        <v>583</v>
      </c>
      <c r="H196" s="30"/>
      <c r="I196" s="30"/>
      <c r="J196" s="30"/>
      <c r="K196" s="30"/>
      <c r="L196" s="30"/>
      <c r="M196" s="30"/>
      <c r="N196" s="30"/>
      <c r="O196" s="30"/>
      <c r="P196" s="30"/>
      <c r="Q196" s="30"/>
      <c r="R196" s="30"/>
      <c r="S196" s="30"/>
      <c r="T196" s="30"/>
      <c r="U196" s="30"/>
    </row>
    <row r="197" spans="1:21" x14ac:dyDescent="0.25">
      <c r="A197" s="29"/>
      <c r="B197" s="81" t="s">
        <v>590</v>
      </c>
      <c r="C197" s="81"/>
      <c r="D197" s="30"/>
      <c r="E197" s="30"/>
      <c r="F197" s="30">
        <v>194</v>
      </c>
      <c r="G197" s="30" t="s">
        <v>585</v>
      </c>
      <c r="H197" s="30"/>
      <c r="I197" s="30"/>
      <c r="J197" s="30"/>
      <c r="K197" s="30"/>
      <c r="L197" s="30"/>
      <c r="M197" s="30"/>
      <c r="N197" s="30"/>
      <c r="O197" s="30"/>
      <c r="P197" s="30"/>
      <c r="Q197" s="30"/>
      <c r="R197" s="30"/>
      <c r="S197" s="30"/>
      <c r="T197" s="30"/>
      <c r="U197" s="30"/>
    </row>
    <row r="198" spans="1:21" ht="15.75" thickBot="1" x14ac:dyDescent="0.3">
      <c r="A198" s="29"/>
      <c r="B198" s="82"/>
      <c r="C198" s="83" t="s">
        <v>282</v>
      </c>
      <c r="D198" s="30"/>
      <c r="E198" s="30"/>
      <c r="F198" s="30">
        <v>195</v>
      </c>
      <c r="G198" s="30" t="s">
        <v>586</v>
      </c>
      <c r="H198" s="30"/>
      <c r="I198" s="30"/>
      <c r="J198" s="30"/>
      <c r="K198" s="30"/>
      <c r="L198" s="30"/>
      <c r="M198" s="30"/>
      <c r="N198" s="30"/>
      <c r="O198" s="30"/>
      <c r="P198" s="30"/>
      <c r="Q198" s="30"/>
      <c r="R198" s="30"/>
      <c r="S198" s="30"/>
      <c r="T198" s="30"/>
      <c r="U198" s="30"/>
    </row>
    <row r="199" spans="1:21" ht="15.75" thickBot="1" x14ac:dyDescent="0.3">
      <c r="A199" s="29"/>
      <c r="B199" s="87" t="b">
        <v>0</v>
      </c>
      <c r="C199" s="30" t="s">
        <v>593</v>
      </c>
      <c r="D199" s="30"/>
      <c r="E199" s="30"/>
      <c r="F199" s="30">
        <v>196</v>
      </c>
      <c r="G199" s="30" t="s">
        <v>588</v>
      </c>
      <c r="H199" s="30"/>
      <c r="I199" s="30"/>
      <c r="J199" s="30"/>
      <c r="K199" s="30"/>
      <c r="L199" s="30"/>
      <c r="M199" s="30"/>
      <c r="N199" s="30"/>
      <c r="O199" s="30"/>
      <c r="P199" s="30"/>
      <c r="Q199" s="30"/>
      <c r="R199" s="30"/>
      <c r="S199" s="30"/>
      <c r="T199" s="30"/>
      <c r="U199" s="30"/>
    </row>
    <row r="200" spans="1:21" ht="15.75" thickBot="1" x14ac:dyDescent="0.3">
      <c r="A200" s="29"/>
      <c r="B200" s="87" t="b">
        <v>0</v>
      </c>
      <c r="C200" s="30" t="s">
        <v>607</v>
      </c>
      <c r="D200" s="30"/>
      <c r="E200" s="30"/>
      <c r="F200" s="30">
        <v>197</v>
      </c>
      <c r="G200" s="30" t="s">
        <v>589</v>
      </c>
      <c r="H200" s="30"/>
      <c r="I200" s="30"/>
      <c r="J200" s="86"/>
      <c r="K200" s="30"/>
      <c r="L200" s="30"/>
      <c r="M200" s="30"/>
      <c r="N200" s="30"/>
      <c r="O200" s="30"/>
      <c r="P200" s="30"/>
      <c r="Q200" s="30"/>
      <c r="R200" s="30"/>
      <c r="S200" s="30"/>
      <c r="T200" s="30"/>
      <c r="U200" s="30"/>
    </row>
    <row r="201" spans="1:21" ht="15.75" thickBot="1" x14ac:dyDescent="0.3">
      <c r="A201" s="29" t="s">
        <v>746</v>
      </c>
      <c r="B201" s="87" t="b">
        <v>0</v>
      </c>
      <c r="C201" s="30" t="s">
        <v>595</v>
      </c>
      <c r="D201" s="30"/>
      <c r="E201" s="30"/>
      <c r="F201" s="30">
        <v>198</v>
      </c>
      <c r="G201" s="30" t="s">
        <v>591</v>
      </c>
      <c r="H201" s="30"/>
      <c r="I201" s="30"/>
      <c r="J201" s="86"/>
      <c r="K201" s="30"/>
      <c r="L201" s="30"/>
      <c r="M201" s="30"/>
      <c r="N201" s="30"/>
      <c r="O201" s="30"/>
      <c r="P201" s="30"/>
      <c r="Q201" s="30"/>
      <c r="R201" s="30"/>
      <c r="S201" s="30"/>
      <c r="T201" s="30"/>
      <c r="U201" s="30"/>
    </row>
    <row r="202" spans="1:21" ht="15.75" thickBot="1" x14ac:dyDescent="0.3">
      <c r="A202" s="29"/>
      <c r="B202" s="89" t="b">
        <v>0</v>
      </c>
      <c r="C202" s="30" t="s">
        <v>609</v>
      </c>
      <c r="D202" s="30"/>
      <c r="E202" s="30"/>
      <c r="F202" s="30">
        <v>199</v>
      </c>
      <c r="G202" s="30" t="s">
        <v>592</v>
      </c>
      <c r="H202" s="30"/>
      <c r="I202" s="30"/>
      <c r="J202" s="86"/>
      <c r="K202" s="30"/>
      <c r="L202" s="30"/>
      <c r="M202" s="30"/>
      <c r="N202" s="30"/>
      <c r="O202" s="30"/>
      <c r="P202" s="30"/>
      <c r="Q202" s="30"/>
      <c r="R202" s="30"/>
      <c r="S202" s="30"/>
      <c r="T202" s="30"/>
      <c r="U202" s="30"/>
    </row>
    <row r="203" spans="1:21" ht="15.75" thickBot="1" x14ac:dyDescent="0.3">
      <c r="A203" s="29"/>
      <c r="B203" s="89" t="b">
        <v>0</v>
      </c>
      <c r="C203" s="30" t="s">
        <v>611</v>
      </c>
      <c r="D203" s="30"/>
      <c r="E203" s="30"/>
      <c r="F203" s="30">
        <v>200</v>
      </c>
      <c r="G203" s="30" t="s">
        <v>594</v>
      </c>
      <c r="H203" s="30"/>
      <c r="I203" s="30"/>
      <c r="J203" s="86"/>
      <c r="K203" s="30"/>
      <c r="L203" s="30"/>
      <c r="M203" s="30"/>
      <c r="N203" s="30"/>
      <c r="O203" s="30"/>
      <c r="P203" s="30"/>
      <c r="Q203" s="30"/>
      <c r="R203" s="30"/>
      <c r="S203" s="30"/>
      <c r="T203" s="30"/>
      <c r="U203" s="30"/>
    </row>
    <row r="204" spans="1:21" ht="15.75" thickBot="1" x14ac:dyDescent="0.3">
      <c r="A204" s="29"/>
      <c r="B204" s="88" t="b">
        <v>0</v>
      </c>
      <c r="C204" s="30" t="s">
        <v>601</v>
      </c>
      <c r="D204" s="30"/>
      <c r="E204" s="30"/>
      <c r="F204" s="30"/>
      <c r="G204" s="30"/>
      <c r="H204" s="30"/>
      <c r="I204" s="30"/>
      <c r="J204" s="86"/>
      <c r="K204" s="30"/>
      <c r="L204" s="30"/>
      <c r="M204" s="30"/>
      <c r="N204" s="30"/>
      <c r="O204" s="30"/>
      <c r="P204" s="30"/>
      <c r="Q204" s="30"/>
      <c r="R204" s="30"/>
      <c r="S204" s="30"/>
      <c r="T204" s="30"/>
      <c r="U204" s="30"/>
    </row>
    <row r="205" spans="1:21" ht="15.75" thickBot="1" x14ac:dyDescent="0.3">
      <c r="A205" s="29"/>
      <c r="B205" s="88" t="b">
        <v>0</v>
      </c>
      <c r="C205" s="30" t="s">
        <v>599</v>
      </c>
      <c r="D205" s="30"/>
      <c r="E205" s="30"/>
      <c r="F205" s="30">
        <v>201</v>
      </c>
      <c r="G205" s="30" t="s">
        <v>596</v>
      </c>
      <c r="H205" s="30"/>
      <c r="I205" s="30"/>
      <c r="J205" s="86"/>
      <c r="K205" s="30"/>
      <c r="L205" s="30"/>
      <c r="M205" s="30"/>
      <c r="N205" s="30"/>
      <c r="O205" s="30"/>
      <c r="P205" s="30"/>
      <c r="Q205" s="30"/>
      <c r="R205" s="30"/>
      <c r="S205" s="30"/>
      <c r="T205" s="30"/>
      <c r="U205" s="30"/>
    </row>
    <row r="206" spans="1:21" ht="15.75" thickBot="1" x14ac:dyDescent="0.3">
      <c r="A206" s="29"/>
      <c r="B206" s="88" t="b">
        <v>0</v>
      </c>
      <c r="C206" s="30" t="s">
        <v>605</v>
      </c>
      <c r="D206" s="30"/>
      <c r="E206" s="30"/>
      <c r="F206" s="30"/>
      <c r="G206" s="30"/>
      <c r="H206" s="30"/>
      <c r="I206" s="30"/>
      <c r="J206" s="86"/>
      <c r="K206" s="30"/>
      <c r="L206" s="30"/>
      <c r="M206" s="30"/>
      <c r="N206" s="30"/>
      <c r="O206" s="30"/>
      <c r="P206" s="30"/>
      <c r="Q206" s="30"/>
      <c r="R206" s="30"/>
      <c r="S206" s="30"/>
      <c r="T206" s="30"/>
      <c r="U206" s="30"/>
    </row>
    <row r="207" spans="1:21" ht="15.75" thickBot="1" x14ac:dyDescent="0.3">
      <c r="A207" s="29"/>
      <c r="B207" s="88" t="b">
        <v>0</v>
      </c>
      <c r="C207" s="43" t="s">
        <v>597</v>
      </c>
      <c r="D207" s="30"/>
      <c r="E207" s="30"/>
      <c r="F207" s="30"/>
      <c r="G207" s="30"/>
      <c r="H207" s="30"/>
      <c r="I207" s="30"/>
      <c r="J207" s="86"/>
      <c r="K207" s="30"/>
      <c r="L207" s="30"/>
      <c r="M207" s="30"/>
      <c r="N207" s="30"/>
      <c r="O207" s="30"/>
      <c r="P207" s="30"/>
      <c r="Q207" s="30"/>
      <c r="R207" s="30"/>
      <c r="S207" s="30"/>
      <c r="T207" s="30"/>
      <c r="U207" s="30"/>
    </row>
    <row r="208" spans="1:21" ht="15.75" thickBot="1" x14ac:dyDescent="0.3">
      <c r="A208" s="29"/>
      <c r="B208" s="88" t="b">
        <v>0</v>
      </c>
      <c r="C208" s="43" t="s">
        <v>854</v>
      </c>
      <c r="D208" s="30"/>
      <c r="E208" s="30"/>
      <c r="F208" s="30"/>
      <c r="G208" s="30"/>
      <c r="H208" s="30"/>
      <c r="I208" s="30"/>
      <c r="J208" s="86"/>
      <c r="K208" s="30"/>
      <c r="L208" s="30"/>
      <c r="M208" s="30"/>
      <c r="N208" s="30"/>
      <c r="O208" s="30"/>
      <c r="P208" s="30"/>
      <c r="Q208" s="30"/>
      <c r="R208" s="30"/>
      <c r="S208" s="30"/>
      <c r="T208" s="30"/>
      <c r="U208" s="30"/>
    </row>
    <row r="209" spans="1:21" ht="15.75" thickBot="1" x14ac:dyDescent="0.3">
      <c r="A209" s="29"/>
      <c r="B209" s="88" t="b">
        <v>0</v>
      </c>
      <c r="C209" s="43" t="s">
        <v>847</v>
      </c>
      <c r="D209" s="30"/>
      <c r="E209" s="30"/>
      <c r="F209" s="30"/>
      <c r="G209" s="30"/>
      <c r="H209" s="30"/>
      <c r="I209" s="30"/>
      <c r="J209" s="86"/>
      <c r="K209" s="30"/>
      <c r="L209" s="30"/>
      <c r="M209" s="30"/>
      <c r="N209" s="30"/>
      <c r="O209" s="30"/>
      <c r="P209" s="30"/>
      <c r="Q209" s="30"/>
      <c r="R209" s="30"/>
      <c r="S209" s="30"/>
      <c r="T209" s="30"/>
      <c r="U209" s="30"/>
    </row>
    <row r="210" spans="1:21" ht="15.75" thickBot="1" x14ac:dyDescent="0.3">
      <c r="A210" s="29"/>
      <c r="B210" s="88" t="b">
        <v>0</v>
      </c>
      <c r="C210" s="43" t="s">
        <v>64</v>
      </c>
      <c r="D210" s="30"/>
      <c r="E210" s="30"/>
      <c r="F210" s="30"/>
      <c r="G210" s="30"/>
      <c r="H210" s="30"/>
      <c r="I210" s="30"/>
      <c r="J210" s="86"/>
      <c r="K210" s="30"/>
      <c r="L210" s="30"/>
      <c r="M210" s="30"/>
      <c r="N210" s="30"/>
      <c r="O210" s="30"/>
      <c r="P210" s="30"/>
      <c r="Q210" s="30"/>
      <c r="R210" s="30"/>
      <c r="S210" s="30"/>
      <c r="T210" s="30"/>
      <c r="U210" s="30"/>
    </row>
    <row r="211" spans="1:21" ht="15.75" thickBot="1" x14ac:dyDescent="0.3">
      <c r="A211" s="29"/>
      <c r="B211" s="88" t="b">
        <v>0</v>
      </c>
      <c r="C211" s="43" t="s">
        <v>75</v>
      </c>
      <c r="D211" s="30"/>
      <c r="E211" s="30"/>
      <c r="F211" s="30">
        <v>202</v>
      </c>
      <c r="G211" s="30" t="s">
        <v>598</v>
      </c>
      <c r="H211" s="30"/>
      <c r="I211" s="30"/>
      <c r="J211" s="86"/>
      <c r="K211" s="30"/>
      <c r="L211" s="30"/>
      <c r="M211" s="30"/>
      <c r="N211" s="30"/>
      <c r="O211" s="30"/>
      <c r="P211" s="30"/>
      <c r="Q211" s="30"/>
      <c r="R211" s="30"/>
      <c r="S211" s="30"/>
      <c r="T211" s="30"/>
      <c r="U211" s="30"/>
    </row>
    <row r="212" spans="1:21" ht="15.75" thickBot="1" x14ac:dyDescent="0.3">
      <c r="A212" s="29"/>
      <c r="B212" s="89" t="b">
        <v>0</v>
      </c>
      <c r="C212" s="30" t="s">
        <v>603</v>
      </c>
      <c r="D212" s="30"/>
      <c r="E212" s="30"/>
      <c r="F212" s="30"/>
      <c r="G212" s="30"/>
      <c r="H212" s="30"/>
      <c r="I212" s="30"/>
      <c r="J212" s="86"/>
      <c r="K212" s="30"/>
      <c r="L212" s="30"/>
      <c r="M212" s="30"/>
      <c r="N212" s="30"/>
      <c r="O212" s="30"/>
      <c r="P212" s="30"/>
      <c r="Q212" s="30"/>
      <c r="R212" s="30"/>
      <c r="S212" s="30"/>
      <c r="T212" s="30"/>
      <c r="U212" s="30"/>
    </row>
    <row r="213" spans="1:21" ht="15.75" thickBot="1" x14ac:dyDescent="0.3">
      <c r="A213" s="29"/>
      <c r="B213" s="89" t="b">
        <v>0</v>
      </c>
      <c r="C213" s="43" t="s">
        <v>63</v>
      </c>
      <c r="D213" s="30"/>
      <c r="E213" s="30"/>
      <c r="F213" s="30"/>
      <c r="G213" s="30"/>
      <c r="H213" s="30"/>
      <c r="I213" s="30"/>
      <c r="J213" s="86"/>
      <c r="K213" s="30"/>
      <c r="L213" s="30"/>
      <c r="M213" s="30"/>
      <c r="N213" s="30"/>
      <c r="O213" s="30"/>
      <c r="P213" s="30"/>
      <c r="Q213" s="30"/>
      <c r="R213" s="30"/>
      <c r="S213" s="30"/>
      <c r="T213" s="30"/>
      <c r="U213" s="30"/>
    </row>
    <row r="214" spans="1:21" ht="15.75" thickBot="1" x14ac:dyDescent="0.3">
      <c r="A214" s="29"/>
      <c r="B214" s="89" t="b">
        <v>0</v>
      </c>
      <c r="C214" s="30" t="s">
        <v>65</v>
      </c>
      <c r="D214" s="30"/>
      <c r="E214" s="30"/>
      <c r="F214" s="30"/>
      <c r="G214" s="30"/>
      <c r="H214" s="30"/>
      <c r="I214" s="30"/>
      <c r="J214" s="86"/>
      <c r="K214" s="30"/>
      <c r="L214" s="30"/>
      <c r="M214" s="30"/>
      <c r="N214" s="30"/>
      <c r="O214" s="30"/>
      <c r="P214" s="30"/>
      <c r="Q214" s="30"/>
      <c r="R214" s="30"/>
      <c r="S214" s="30"/>
      <c r="T214" s="30"/>
      <c r="U214" s="30"/>
    </row>
    <row r="215" spans="1:21" ht="15.75" thickBot="1" x14ac:dyDescent="0.3">
      <c r="A215" s="29"/>
      <c r="B215" s="89" t="b">
        <v>0</v>
      </c>
      <c r="C215" s="30" t="s">
        <v>72</v>
      </c>
      <c r="D215" s="30"/>
      <c r="E215" s="30"/>
      <c r="F215" s="30"/>
      <c r="G215" s="30"/>
      <c r="H215" s="30"/>
      <c r="I215" s="30"/>
      <c r="J215" s="86"/>
      <c r="K215" s="30"/>
      <c r="L215" s="30"/>
      <c r="M215" s="30"/>
      <c r="N215" s="30"/>
      <c r="O215" s="30"/>
      <c r="P215" s="30"/>
      <c r="Q215" s="30"/>
      <c r="R215" s="30"/>
      <c r="S215" s="30"/>
      <c r="T215" s="30"/>
      <c r="U215" s="30"/>
    </row>
    <row r="216" spans="1:21" ht="15.75" thickBot="1" x14ac:dyDescent="0.3">
      <c r="A216" s="29"/>
      <c r="B216" s="89" t="b">
        <v>0</v>
      </c>
      <c r="C216" s="30" t="s">
        <v>848</v>
      </c>
      <c r="D216" s="30"/>
      <c r="E216" s="30"/>
      <c r="F216" s="30">
        <v>203</v>
      </c>
      <c r="G216" s="30" t="s">
        <v>600</v>
      </c>
      <c r="H216" s="30"/>
      <c r="I216" s="30"/>
      <c r="J216" s="86"/>
      <c r="K216" s="30"/>
      <c r="L216" s="30"/>
      <c r="M216" s="30"/>
      <c r="N216" s="30"/>
      <c r="O216" s="30"/>
      <c r="P216" s="30"/>
      <c r="Q216" s="30"/>
      <c r="R216" s="30"/>
      <c r="S216" s="30"/>
      <c r="T216" s="30"/>
      <c r="U216" s="30"/>
    </row>
    <row r="217" spans="1:21" ht="15.75" thickBot="1" x14ac:dyDescent="0.3">
      <c r="A217" s="29"/>
      <c r="B217" s="89" t="b">
        <v>0</v>
      </c>
      <c r="C217" s="30" t="s">
        <v>849</v>
      </c>
      <c r="D217" s="30"/>
      <c r="E217" s="30"/>
      <c r="F217" s="30"/>
      <c r="G217" s="30"/>
      <c r="H217" s="30"/>
      <c r="I217" s="30"/>
      <c r="J217" s="86"/>
      <c r="K217" s="30"/>
      <c r="L217" s="30"/>
      <c r="M217" s="30"/>
      <c r="N217" s="30"/>
      <c r="O217" s="30"/>
      <c r="P217" s="30"/>
      <c r="Q217" s="30"/>
      <c r="R217" s="30"/>
      <c r="S217" s="30"/>
      <c r="T217" s="30"/>
      <c r="U217" s="30"/>
    </row>
    <row r="218" spans="1:21" ht="15.75" thickBot="1" x14ac:dyDescent="0.3">
      <c r="A218" s="29"/>
      <c r="B218" s="89" t="b">
        <v>0</v>
      </c>
      <c r="C218" s="30" t="s">
        <v>850</v>
      </c>
      <c r="D218" s="30"/>
      <c r="E218" s="30"/>
      <c r="F218" s="30">
        <v>204</v>
      </c>
      <c r="G218" s="30" t="s">
        <v>602</v>
      </c>
      <c r="H218" s="30"/>
      <c r="I218" s="30"/>
      <c r="J218" s="86"/>
      <c r="K218" s="30"/>
      <c r="L218" s="30"/>
      <c r="M218" s="30"/>
      <c r="N218" s="30"/>
      <c r="O218" s="30"/>
      <c r="P218" s="30"/>
      <c r="Q218" s="30"/>
      <c r="R218" s="30"/>
      <c r="S218" s="30"/>
      <c r="T218" s="30"/>
      <c r="U218" s="30"/>
    </row>
    <row r="219" spans="1:21" ht="15.75" thickBot="1" x14ac:dyDescent="0.3">
      <c r="A219" s="29"/>
      <c r="B219" s="89" t="b">
        <v>0</v>
      </c>
      <c r="C219" s="30" t="s">
        <v>67</v>
      </c>
      <c r="D219" s="30"/>
      <c r="E219" s="30"/>
      <c r="F219" s="30">
        <v>205</v>
      </c>
      <c r="G219" s="30" t="s">
        <v>604</v>
      </c>
      <c r="H219" s="30"/>
      <c r="I219" s="30"/>
      <c r="J219" s="30"/>
      <c r="K219" s="30"/>
      <c r="L219" s="30"/>
      <c r="M219" s="30"/>
      <c r="N219" s="30"/>
      <c r="O219" s="30"/>
      <c r="P219" s="30"/>
      <c r="Q219" s="30"/>
      <c r="R219" s="30"/>
      <c r="S219" s="30"/>
      <c r="T219" s="30"/>
      <c r="U219" s="30"/>
    </row>
    <row r="220" spans="1:21" ht="15.75" thickBot="1" x14ac:dyDescent="0.3">
      <c r="A220" s="29"/>
      <c r="B220" s="89" t="b">
        <v>0</v>
      </c>
      <c r="C220" s="30" t="s">
        <v>852</v>
      </c>
      <c r="D220" s="30"/>
      <c r="E220" s="30"/>
      <c r="F220" s="30">
        <v>206</v>
      </c>
      <c r="G220" s="30" t="s">
        <v>606</v>
      </c>
      <c r="H220" s="30"/>
      <c r="I220" s="30"/>
      <c r="J220" s="30"/>
      <c r="K220" s="30"/>
      <c r="L220" s="30"/>
      <c r="M220" s="30"/>
      <c r="N220" s="30"/>
      <c r="O220" s="30"/>
      <c r="P220" s="30"/>
      <c r="Q220" s="30"/>
      <c r="R220" s="30"/>
      <c r="S220" s="30"/>
      <c r="T220" s="30"/>
      <c r="U220" s="30"/>
    </row>
    <row r="221" spans="1:21" ht="15.75" thickBot="1" x14ac:dyDescent="0.3">
      <c r="A221" s="29"/>
      <c r="B221" s="89" t="b">
        <v>0</v>
      </c>
      <c r="C221" s="30" t="s">
        <v>855</v>
      </c>
      <c r="D221" s="30"/>
      <c r="E221" s="30"/>
      <c r="F221" s="30">
        <v>207</v>
      </c>
      <c r="G221" s="30" t="s">
        <v>608</v>
      </c>
      <c r="H221" s="30"/>
      <c r="I221" s="30"/>
      <c r="J221" s="30"/>
      <c r="K221" s="30"/>
      <c r="L221" s="30"/>
      <c r="M221" s="30"/>
      <c r="N221" s="30"/>
      <c r="O221" s="30"/>
      <c r="P221" s="30"/>
      <c r="Q221" s="30"/>
      <c r="R221" s="30"/>
      <c r="S221" s="30"/>
      <c r="T221" s="30"/>
      <c r="U221" s="30"/>
    </row>
    <row r="222" spans="1:21" ht="15.75" thickBot="1" x14ac:dyDescent="0.3">
      <c r="A222" s="29"/>
      <c r="B222" s="89" t="b">
        <v>0</v>
      </c>
      <c r="C222" s="30" t="s">
        <v>68</v>
      </c>
      <c r="D222" s="30"/>
      <c r="E222" s="30"/>
      <c r="F222" s="30">
        <v>208</v>
      </c>
      <c r="G222" s="30" t="s">
        <v>610</v>
      </c>
      <c r="H222" s="30"/>
      <c r="I222" s="30"/>
      <c r="J222" s="30"/>
      <c r="K222" s="30"/>
      <c r="L222" s="30"/>
      <c r="M222" s="30"/>
      <c r="N222" s="30"/>
      <c r="O222" s="30"/>
      <c r="P222" s="30"/>
      <c r="Q222" s="30"/>
      <c r="R222" s="30"/>
      <c r="S222" s="30"/>
      <c r="T222" s="30"/>
      <c r="U222" s="30"/>
    </row>
    <row r="223" spans="1:21" ht="15.75" thickBot="1" x14ac:dyDescent="0.3">
      <c r="A223" s="29"/>
      <c r="B223" s="89" t="b">
        <v>0</v>
      </c>
      <c r="C223" s="30" t="s">
        <v>856</v>
      </c>
      <c r="D223" s="30"/>
      <c r="E223" s="30"/>
      <c r="F223" s="30"/>
      <c r="G223" s="30"/>
      <c r="H223" s="30"/>
      <c r="I223" s="30"/>
      <c r="J223" s="30"/>
      <c r="K223" s="30"/>
      <c r="L223" s="30"/>
      <c r="M223" s="30"/>
      <c r="N223" s="30"/>
      <c r="O223" s="30"/>
      <c r="P223" s="30"/>
      <c r="Q223" s="30"/>
      <c r="R223" s="30"/>
      <c r="S223" s="30"/>
      <c r="T223" s="30"/>
      <c r="U223" s="30"/>
    </row>
    <row r="224" spans="1:21" x14ac:dyDescent="0.25">
      <c r="A224" s="29"/>
      <c r="B224" s="30">
        <f>COUNTIF(B199:B223,"TRUE")</f>
        <v>0</v>
      </c>
      <c r="C224" s="30" t="s">
        <v>612</v>
      </c>
      <c r="D224" s="30"/>
      <c r="E224" s="30"/>
      <c r="F224" s="30"/>
      <c r="G224" s="30"/>
      <c r="H224" s="30"/>
      <c r="I224" s="30"/>
      <c r="J224" s="30"/>
      <c r="K224" s="30"/>
      <c r="L224" s="30"/>
      <c r="M224" s="30"/>
      <c r="N224" s="30"/>
      <c r="O224" s="30"/>
      <c r="P224" s="30"/>
      <c r="Q224" s="30"/>
      <c r="R224" s="30"/>
      <c r="S224" s="30"/>
      <c r="T224" s="30"/>
      <c r="U224" s="30"/>
    </row>
    <row r="225" spans="1:21" x14ac:dyDescent="0.25">
      <c r="A225" s="29"/>
      <c r="B225" s="30"/>
      <c r="C225" s="30"/>
      <c r="D225" s="30"/>
      <c r="E225" s="30"/>
      <c r="F225" s="30"/>
      <c r="G225" s="30"/>
      <c r="H225" s="30"/>
      <c r="I225" s="30"/>
      <c r="J225" s="30"/>
      <c r="K225" s="30"/>
      <c r="L225" s="30"/>
      <c r="M225" s="30"/>
      <c r="N225" s="30"/>
      <c r="O225" s="30"/>
      <c r="P225" s="30"/>
      <c r="Q225" s="30"/>
      <c r="R225" s="30"/>
      <c r="S225" s="30"/>
      <c r="T225" s="30"/>
      <c r="U225" s="30"/>
    </row>
    <row r="226" spans="1:21" x14ac:dyDescent="0.25">
      <c r="A226" s="29"/>
      <c r="B226" s="90" t="s">
        <v>616</v>
      </c>
      <c r="C226" s="90"/>
      <c r="D226" s="30"/>
      <c r="E226" s="30"/>
      <c r="F226" s="30"/>
      <c r="G226" s="30"/>
      <c r="H226" s="30"/>
      <c r="I226" s="30"/>
      <c r="J226" s="30"/>
      <c r="K226" s="30"/>
      <c r="L226" s="30"/>
      <c r="M226" s="30"/>
      <c r="N226" s="30"/>
      <c r="O226" s="30"/>
      <c r="P226" s="30"/>
      <c r="Q226" s="30"/>
      <c r="R226" s="30"/>
      <c r="S226" s="30"/>
      <c r="T226" s="30"/>
      <c r="U226" s="30"/>
    </row>
    <row r="227" spans="1:21" ht="15.75" thickBot="1" x14ac:dyDescent="0.3">
      <c r="A227" s="29"/>
      <c r="B227" s="91" t="b">
        <v>0</v>
      </c>
      <c r="C227" s="91" t="s">
        <v>282</v>
      </c>
      <c r="D227" s="30"/>
      <c r="E227" s="30"/>
      <c r="F227" s="30"/>
      <c r="G227" s="30"/>
      <c r="H227" s="30"/>
      <c r="I227" s="30"/>
      <c r="J227" s="30"/>
      <c r="K227" s="30"/>
      <c r="L227" s="30"/>
      <c r="M227" s="30"/>
      <c r="N227" s="30"/>
      <c r="O227" s="30"/>
      <c r="P227" s="30"/>
      <c r="Q227" s="30"/>
      <c r="R227" s="30"/>
      <c r="S227" s="30"/>
      <c r="T227" s="30"/>
      <c r="U227" s="30"/>
    </row>
    <row r="228" spans="1:21" ht="15.75" thickBot="1" x14ac:dyDescent="0.3">
      <c r="A228" s="29"/>
      <c r="B228" s="60" t="b">
        <v>0</v>
      </c>
      <c r="C228" s="30" t="s">
        <v>619</v>
      </c>
      <c r="D228" s="30"/>
      <c r="E228" s="30"/>
      <c r="F228" s="30"/>
      <c r="G228" s="30"/>
      <c r="H228" s="30"/>
      <c r="I228" s="30"/>
      <c r="J228" s="30"/>
      <c r="K228" s="30"/>
      <c r="L228" s="30"/>
      <c r="M228" s="30"/>
      <c r="N228" s="30"/>
      <c r="O228" s="30"/>
      <c r="P228" s="30"/>
      <c r="Q228" s="30"/>
      <c r="R228" s="30"/>
      <c r="S228" s="30"/>
      <c r="T228" s="30"/>
      <c r="U228" s="30"/>
    </row>
    <row r="229" spans="1:21" ht="15.75" thickBot="1" x14ac:dyDescent="0.3">
      <c r="A229" s="29"/>
      <c r="B229" s="60" t="b">
        <v>0</v>
      </c>
      <c r="C229" s="30" t="s">
        <v>621</v>
      </c>
      <c r="D229" s="30"/>
      <c r="E229" s="30"/>
      <c r="F229" s="30">
        <v>210</v>
      </c>
      <c r="G229" s="30" t="s">
        <v>613</v>
      </c>
      <c r="H229" s="30"/>
      <c r="I229" s="30"/>
      <c r="J229" s="30"/>
      <c r="K229" s="30"/>
      <c r="L229" s="30"/>
      <c r="M229" s="30"/>
      <c r="N229" s="30"/>
      <c r="O229" s="30"/>
      <c r="P229" s="30"/>
      <c r="Q229" s="30"/>
      <c r="R229" s="30"/>
      <c r="S229" s="30"/>
      <c r="T229" s="30"/>
      <c r="U229" s="30"/>
    </row>
    <row r="230" spans="1:21" ht="15.75" thickBot="1" x14ac:dyDescent="0.3">
      <c r="A230" s="29"/>
      <c r="B230" s="60" t="b">
        <v>0</v>
      </c>
      <c r="C230" s="30" t="s">
        <v>623</v>
      </c>
      <c r="D230" s="30"/>
      <c r="E230" s="30"/>
      <c r="F230" s="30">
        <v>211</v>
      </c>
      <c r="G230" s="30" t="s">
        <v>614</v>
      </c>
      <c r="H230" s="30"/>
      <c r="I230" s="30"/>
      <c r="J230" s="30"/>
      <c r="K230" s="30"/>
      <c r="L230" s="30"/>
      <c r="M230" s="30"/>
      <c r="N230" s="30"/>
      <c r="O230" s="30"/>
      <c r="P230" s="30"/>
      <c r="Q230" s="30"/>
      <c r="R230" s="30"/>
      <c r="S230" s="30"/>
      <c r="T230" s="30"/>
      <c r="U230" s="30"/>
    </row>
    <row r="231" spans="1:21" ht="15.75" thickBot="1" x14ac:dyDescent="0.3">
      <c r="A231" s="29" t="s">
        <v>571</v>
      </c>
      <c r="B231" s="60" t="b">
        <v>0</v>
      </c>
      <c r="C231" s="30" t="s">
        <v>625</v>
      </c>
      <c r="D231" s="30"/>
      <c r="E231" s="30"/>
      <c r="F231" s="30">
        <v>212</v>
      </c>
      <c r="G231" s="30" t="s">
        <v>617</v>
      </c>
      <c r="H231" s="30"/>
      <c r="I231" s="30"/>
      <c r="J231" s="30"/>
      <c r="K231" s="30"/>
      <c r="L231" s="30"/>
      <c r="M231" s="30"/>
      <c r="N231" s="30"/>
      <c r="O231" s="30"/>
      <c r="P231" s="30"/>
      <c r="Q231" s="30"/>
      <c r="R231" s="30"/>
      <c r="S231" s="30"/>
      <c r="T231" s="30"/>
      <c r="U231" s="30"/>
    </row>
    <row r="232" spans="1:21" ht="15.75" thickBot="1" x14ac:dyDescent="0.3">
      <c r="A232" s="29"/>
      <c r="B232" s="60" t="b">
        <v>0</v>
      </c>
      <c r="C232" s="30" t="s">
        <v>627</v>
      </c>
      <c r="D232" s="30"/>
      <c r="E232" s="30"/>
      <c r="F232" s="30">
        <v>213</v>
      </c>
      <c r="G232" s="30" t="s">
        <v>618</v>
      </c>
      <c r="H232" s="30"/>
      <c r="I232" s="30"/>
      <c r="J232" s="30"/>
      <c r="K232" s="30"/>
      <c r="L232" s="30"/>
      <c r="M232" s="30"/>
      <c r="N232" s="30"/>
      <c r="O232" s="30"/>
      <c r="P232" s="30"/>
      <c r="Q232" s="30"/>
      <c r="R232" s="30"/>
      <c r="S232" s="30"/>
      <c r="T232" s="30"/>
      <c r="U232" s="30"/>
    </row>
    <row r="233" spans="1:21" ht="15.75" thickBot="1" x14ac:dyDescent="0.3">
      <c r="A233" s="29"/>
      <c r="B233" s="60" t="b">
        <v>0</v>
      </c>
      <c r="C233" s="30" t="s">
        <v>629</v>
      </c>
      <c r="D233" s="30"/>
      <c r="E233" s="30"/>
      <c r="F233" s="30">
        <v>214</v>
      </c>
      <c r="G233" s="30" t="s">
        <v>620</v>
      </c>
      <c r="H233" s="30"/>
      <c r="I233" s="30"/>
      <c r="J233" s="30"/>
      <c r="K233" s="30"/>
      <c r="L233" s="30"/>
      <c r="M233" s="30"/>
      <c r="N233" s="30"/>
      <c r="O233" s="30"/>
      <c r="P233" s="30"/>
      <c r="Q233" s="30"/>
      <c r="R233" s="30"/>
      <c r="S233" s="30"/>
      <c r="T233" s="30"/>
      <c r="U233" s="30"/>
    </row>
    <row r="234" spans="1:21" ht="15.75" thickBot="1" x14ac:dyDescent="0.3">
      <c r="A234" s="29"/>
      <c r="B234" s="60" t="b">
        <v>0</v>
      </c>
      <c r="C234" s="30" t="s">
        <v>631</v>
      </c>
      <c r="D234" s="30"/>
      <c r="E234" s="30"/>
      <c r="F234" s="30">
        <v>215</v>
      </c>
      <c r="G234" s="30" t="s">
        <v>622</v>
      </c>
      <c r="H234" s="30"/>
      <c r="I234" s="30"/>
      <c r="J234" s="30"/>
      <c r="K234" s="30"/>
      <c r="L234" s="30"/>
      <c r="M234" s="30"/>
      <c r="N234" s="30"/>
      <c r="O234" s="30"/>
      <c r="P234" s="30"/>
      <c r="Q234" s="30"/>
      <c r="R234" s="30"/>
      <c r="S234" s="30"/>
      <c r="T234" s="30"/>
      <c r="U234" s="30"/>
    </row>
    <row r="235" spans="1:21" ht="15.75" thickBot="1" x14ac:dyDescent="0.3">
      <c r="A235" s="29"/>
      <c r="B235" s="60" t="b">
        <v>0</v>
      </c>
      <c r="C235" s="30" t="s">
        <v>633</v>
      </c>
      <c r="D235" s="30"/>
      <c r="E235" s="30"/>
      <c r="F235" s="30">
        <v>216</v>
      </c>
      <c r="G235" s="30" t="s">
        <v>624</v>
      </c>
      <c r="H235" s="30"/>
      <c r="I235" s="30"/>
      <c r="J235" s="30"/>
      <c r="K235" s="30"/>
      <c r="L235" s="30"/>
      <c r="M235" s="30"/>
      <c r="N235" s="30"/>
      <c r="O235" s="30"/>
      <c r="P235" s="30"/>
      <c r="Q235" s="30"/>
      <c r="R235" s="30"/>
      <c r="S235" s="30"/>
      <c r="T235" s="30"/>
      <c r="U235" s="30"/>
    </row>
    <row r="236" spans="1:21" ht="15.75" thickBot="1" x14ac:dyDescent="0.3">
      <c r="A236" s="29"/>
      <c r="B236" s="60" t="b">
        <v>0</v>
      </c>
      <c r="C236" s="30" t="s">
        <v>635</v>
      </c>
      <c r="D236" s="30"/>
      <c r="E236" s="30"/>
      <c r="F236" s="30">
        <v>217</v>
      </c>
      <c r="G236" s="30" t="s">
        <v>626</v>
      </c>
      <c r="H236" s="30"/>
      <c r="I236" s="30"/>
      <c r="J236" s="30"/>
      <c r="K236" s="30"/>
      <c r="L236" s="30"/>
      <c r="M236" s="30"/>
      <c r="N236" s="30"/>
      <c r="O236" s="30"/>
      <c r="P236" s="30"/>
      <c r="Q236" s="30"/>
      <c r="R236" s="30"/>
      <c r="S236" s="30"/>
      <c r="T236" s="30"/>
      <c r="U236" s="30"/>
    </row>
    <row r="237" spans="1:21" ht="15.75" thickBot="1" x14ac:dyDescent="0.3">
      <c r="A237" s="29"/>
      <c r="B237" s="60" t="b">
        <v>0</v>
      </c>
      <c r="C237" s="30" t="s">
        <v>637</v>
      </c>
      <c r="D237" s="30"/>
      <c r="E237" s="30"/>
      <c r="F237" s="30">
        <v>218</v>
      </c>
      <c r="G237" s="30" t="s">
        <v>628</v>
      </c>
      <c r="H237" s="30"/>
      <c r="I237" s="30"/>
      <c r="J237" s="30"/>
      <c r="K237" s="30"/>
      <c r="L237" s="30"/>
      <c r="M237" s="30"/>
      <c r="N237" s="30"/>
      <c r="O237" s="30"/>
      <c r="P237" s="30"/>
      <c r="Q237" s="30"/>
      <c r="R237" s="30"/>
      <c r="S237" s="30"/>
      <c r="T237" s="30"/>
      <c r="U237" s="30"/>
    </row>
    <row r="238" spans="1:21" ht="15.75" thickBot="1" x14ac:dyDescent="0.3">
      <c r="A238" s="29"/>
      <c r="B238" s="60" t="b">
        <v>0</v>
      </c>
      <c r="C238" s="30" t="s">
        <v>639</v>
      </c>
      <c r="D238" s="30"/>
      <c r="E238" s="30"/>
      <c r="F238" s="30">
        <v>219</v>
      </c>
      <c r="G238" s="30" t="s">
        <v>630</v>
      </c>
      <c r="H238" s="30"/>
      <c r="I238" s="30"/>
      <c r="J238" s="30"/>
      <c r="K238" s="30"/>
      <c r="L238" s="30"/>
      <c r="M238" s="30"/>
      <c r="N238" s="30"/>
      <c r="O238" s="30"/>
      <c r="P238" s="30"/>
      <c r="Q238" s="30"/>
      <c r="R238" s="30"/>
      <c r="S238" s="30"/>
      <c r="T238" s="30"/>
      <c r="U238" s="30"/>
    </row>
    <row r="239" spans="1:21" ht="15.75" thickBot="1" x14ac:dyDescent="0.3">
      <c r="A239" s="29"/>
      <c r="B239" s="60" t="b">
        <v>0</v>
      </c>
      <c r="C239" s="43" t="s">
        <v>641</v>
      </c>
      <c r="D239" s="30"/>
      <c r="E239" s="30"/>
      <c r="F239" s="30">
        <v>220</v>
      </c>
      <c r="G239" s="30" t="s">
        <v>632</v>
      </c>
      <c r="H239" s="30"/>
      <c r="I239" s="30"/>
      <c r="J239" s="30"/>
      <c r="K239" s="30"/>
      <c r="L239" s="30"/>
      <c r="M239" s="30"/>
      <c r="N239" s="30"/>
      <c r="O239" s="30"/>
      <c r="P239" s="30"/>
      <c r="Q239" s="30"/>
      <c r="R239" s="30"/>
      <c r="S239" s="30"/>
      <c r="T239" s="30"/>
      <c r="U239" s="30"/>
    </row>
    <row r="240" spans="1:21" ht="15.75" thickBot="1" x14ac:dyDescent="0.3">
      <c r="A240" s="29"/>
      <c r="B240" s="60" t="b">
        <v>0</v>
      </c>
      <c r="C240" s="30" t="s">
        <v>643</v>
      </c>
      <c r="D240" s="30"/>
      <c r="E240" s="30"/>
      <c r="F240" s="30">
        <v>221</v>
      </c>
      <c r="G240" s="30" t="s">
        <v>634</v>
      </c>
      <c r="H240" s="30"/>
      <c r="I240" s="30"/>
      <c r="J240" s="30"/>
      <c r="K240" s="30"/>
      <c r="L240" s="30"/>
      <c r="M240" s="30"/>
      <c r="N240" s="30"/>
      <c r="O240" s="30"/>
      <c r="P240" s="30"/>
      <c r="Q240" s="30"/>
      <c r="R240" s="30"/>
      <c r="S240" s="30"/>
      <c r="T240" s="30"/>
      <c r="U240" s="30"/>
    </row>
    <row r="241" spans="1:21" x14ac:dyDescent="0.25">
      <c r="A241" s="29"/>
      <c r="B241" s="30"/>
      <c r="C241" s="30"/>
      <c r="D241" s="30"/>
      <c r="E241" s="30"/>
      <c r="F241" s="30">
        <v>222</v>
      </c>
      <c r="G241" s="30" t="s">
        <v>636</v>
      </c>
      <c r="H241" s="30"/>
      <c r="I241" s="30"/>
      <c r="J241" s="30"/>
      <c r="K241" s="30"/>
      <c r="L241" s="30"/>
      <c r="M241" s="30"/>
      <c r="N241" s="30"/>
      <c r="O241" s="30"/>
      <c r="P241" s="30"/>
      <c r="Q241" s="30"/>
      <c r="R241" s="30"/>
      <c r="S241" s="30"/>
      <c r="T241" s="30"/>
      <c r="U241" s="30"/>
    </row>
    <row r="242" spans="1:21" x14ac:dyDescent="0.25">
      <c r="A242" s="29"/>
      <c r="B242" s="93">
        <f>COUNTIF(B228:B240,"TRUE")</f>
        <v>0</v>
      </c>
      <c r="C242" s="93" t="s">
        <v>646</v>
      </c>
      <c r="D242" s="30"/>
      <c r="E242" s="30"/>
      <c r="F242" s="30">
        <v>223</v>
      </c>
      <c r="G242" s="30" t="s">
        <v>638</v>
      </c>
      <c r="H242" s="30"/>
      <c r="I242" s="30"/>
      <c r="J242" s="30"/>
      <c r="K242" s="30"/>
      <c r="L242" s="30"/>
      <c r="M242" s="30"/>
      <c r="N242" s="30"/>
      <c r="O242" s="30"/>
      <c r="P242" s="30"/>
      <c r="Q242" s="30"/>
      <c r="R242" s="30"/>
      <c r="S242" s="30"/>
      <c r="T242" s="30"/>
      <c r="U242" s="30"/>
    </row>
    <row r="243" spans="1:21" x14ac:dyDescent="0.25">
      <c r="A243" s="29"/>
      <c r="B243" s="94"/>
      <c r="C243" s="94"/>
      <c r="D243" s="30"/>
      <c r="E243" s="30"/>
      <c r="F243" s="30">
        <v>224</v>
      </c>
      <c r="G243" s="30" t="s">
        <v>640</v>
      </c>
      <c r="H243" s="30"/>
      <c r="I243" s="30"/>
      <c r="J243" s="30"/>
      <c r="K243" s="30"/>
      <c r="L243" s="30"/>
      <c r="M243" s="30"/>
      <c r="N243" s="30"/>
      <c r="O243" s="30"/>
      <c r="P243" s="30"/>
      <c r="Q243" s="30"/>
      <c r="R243" s="30"/>
      <c r="S243" s="30"/>
      <c r="T243" s="30"/>
      <c r="U243" s="30"/>
    </row>
    <row r="244" spans="1:21" x14ac:dyDescent="0.25">
      <c r="A244" s="29"/>
      <c r="B244" s="90" t="s">
        <v>649</v>
      </c>
      <c r="C244" s="90"/>
      <c r="D244" s="30"/>
      <c r="E244" s="30"/>
      <c r="F244" s="30">
        <v>225</v>
      </c>
      <c r="G244" s="30" t="s">
        <v>642</v>
      </c>
      <c r="H244" s="30"/>
      <c r="I244" s="30"/>
      <c r="J244" s="30"/>
      <c r="K244" s="30"/>
      <c r="L244" s="30"/>
      <c r="M244" s="30"/>
      <c r="N244" s="30"/>
      <c r="O244" s="30"/>
      <c r="P244" s="30"/>
      <c r="Q244" s="30"/>
      <c r="R244" s="30"/>
      <c r="S244" s="30"/>
      <c r="T244" s="30"/>
      <c r="U244" s="30"/>
    </row>
    <row r="245" spans="1:21" ht="15.75" thickBot="1" x14ac:dyDescent="0.3">
      <c r="A245" s="29"/>
      <c r="B245" s="91" t="b">
        <v>0</v>
      </c>
      <c r="C245" s="91" t="s">
        <v>234</v>
      </c>
      <c r="D245" s="30"/>
      <c r="E245" s="30"/>
      <c r="F245" s="30">
        <v>226</v>
      </c>
      <c r="G245" s="30" t="s">
        <v>644</v>
      </c>
      <c r="H245" s="30"/>
      <c r="I245" s="30"/>
      <c r="J245" s="30"/>
      <c r="K245" s="30"/>
      <c r="L245" s="30"/>
      <c r="M245" s="30"/>
      <c r="N245" s="30"/>
      <c r="O245" s="30"/>
      <c r="P245" s="30"/>
      <c r="Q245" s="30"/>
      <c r="R245" s="30"/>
      <c r="S245" s="30"/>
      <c r="T245" s="30"/>
      <c r="U245" s="30"/>
    </row>
    <row r="246" spans="1:21" x14ac:dyDescent="0.25">
      <c r="A246" s="29"/>
      <c r="B246" s="95">
        <v>1</v>
      </c>
      <c r="C246" s="30" t="s">
        <v>170</v>
      </c>
      <c r="D246" s="30"/>
      <c r="E246" s="30"/>
      <c r="F246" s="30">
        <v>227</v>
      </c>
      <c r="G246" s="30" t="s">
        <v>645</v>
      </c>
      <c r="H246" s="30"/>
      <c r="I246" s="30"/>
      <c r="J246" s="30"/>
      <c r="K246" s="30"/>
      <c r="L246" s="30"/>
      <c r="M246" s="30"/>
      <c r="N246" s="30"/>
      <c r="O246" s="30"/>
      <c r="P246" s="30"/>
      <c r="Q246" s="30"/>
      <c r="R246" s="30"/>
      <c r="S246" s="30"/>
      <c r="T246" s="30"/>
      <c r="U246" s="30"/>
    </row>
    <row r="247" spans="1:21" x14ac:dyDescent="0.25">
      <c r="A247" s="92"/>
      <c r="B247" s="96">
        <v>2</v>
      </c>
      <c r="C247" s="30" t="s">
        <v>652</v>
      </c>
      <c r="D247" s="30"/>
      <c r="E247" s="30"/>
      <c r="F247" s="30">
        <v>228</v>
      </c>
      <c r="G247" s="30" t="s">
        <v>647</v>
      </c>
      <c r="H247" s="30"/>
      <c r="I247" s="30"/>
      <c r="J247" s="30"/>
      <c r="K247" s="30"/>
      <c r="L247" s="30"/>
      <c r="M247" s="30"/>
      <c r="N247" s="30"/>
      <c r="O247" s="30"/>
      <c r="P247" s="30"/>
      <c r="Q247" s="30"/>
      <c r="R247" s="30"/>
      <c r="S247" s="30"/>
      <c r="T247" s="30"/>
      <c r="U247" s="30"/>
    </row>
    <row r="248" spans="1:21" x14ac:dyDescent="0.25">
      <c r="A248" s="92"/>
      <c r="B248" s="96">
        <v>3</v>
      </c>
      <c r="C248" s="30" t="s">
        <v>654</v>
      </c>
      <c r="D248" s="30"/>
      <c r="E248" s="30"/>
      <c r="F248" s="30">
        <v>229</v>
      </c>
      <c r="G248" s="30" t="s">
        <v>648</v>
      </c>
      <c r="H248" s="30"/>
      <c r="I248" s="30"/>
      <c r="J248" s="30"/>
      <c r="K248" s="30"/>
      <c r="L248" s="30"/>
      <c r="M248" s="30"/>
      <c r="N248" s="30"/>
      <c r="O248" s="30"/>
      <c r="P248" s="30"/>
      <c r="Q248" s="30"/>
      <c r="R248" s="30"/>
      <c r="S248" s="30"/>
      <c r="T248" s="30"/>
      <c r="U248" s="30"/>
    </row>
    <row r="249" spans="1:21" x14ac:dyDescent="0.25">
      <c r="A249" s="29" t="s">
        <v>747</v>
      </c>
      <c r="B249" s="96">
        <v>4</v>
      </c>
      <c r="C249" s="30" t="s">
        <v>656</v>
      </c>
      <c r="D249" s="30"/>
      <c r="E249" s="30"/>
      <c r="F249" s="30">
        <v>230</v>
      </c>
      <c r="G249" s="30" t="s">
        <v>274</v>
      </c>
      <c r="H249" s="30"/>
      <c r="I249" s="30"/>
      <c r="J249" s="30"/>
      <c r="K249" s="30"/>
      <c r="L249" s="30"/>
      <c r="M249" s="30"/>
      <c r="N249" s="30"/>
      <c r="O249" s="30"/>
      <c r="P249" s="30"/>
      <c r="Q249" s="30"/>
      <c r="R249" s="30"/>
      <c r="S249" s="30"/>
      <c r="T249" s="30"/>
      <c r="U249" s="30"/>
    </row>
    <row r="250" spans="1:21" x14ac:dyDescent="0.25">
      <c r="A250" s="29"/>
      <c r="B250" s="96">
        <v>5</v>
      </c>
      <c r="C250" s="30" t="s">
        <v>658</v>
      </c>
      <c r="D250" s="30"/>
      <c r="E250" s="30"/>
      <c r="F250" s="30">
        <v>231</v>
      </c>
      <c r="G250" s="30" t="s">
        <v>650</v>
      </c>
      <c r="H250" s="30"/>
      <c r="I250" s="30"/>
      <c r="J250" s="30"/>
      <c r="K250" s="30"/>
      <c r="L250" s="30"/>
      <c r="M250" s="30"/>
      <c r="N250" s="30"/>
      <c r="O250" s="30"/>
      <c r="P250" s="30"/>
      <c r="Q250" s="30"/>
      <c r="R250" s="30"/>
      <c r="S250" s="30"/>
      <c r="T250" s="30"/>
      <c r="U250" s="30"/>
    </row>
    <row r="251" spans="1:21" ht="15.75" thickBot="1" x14ac:dyDescent="0.3">
      <c r="A251" s="29"/>
      <c r="B251" s="30"/>
      <c r="C251" s="97">
        <v>1</v>
      </c>
      <c r="D251" s="30"/>
      <c r="E251" s="30"/>
      <c r="F251" s="30">
        <v>232</v>
      </c>
      <c r="G251" s="30" t="s">
        <v>651</v>
      </c>
      <c r="H251" s="30"/>
      <c r="I251" s="30"/>
      <c r="J251" s="30"/>
      <c r="K251" s="30"/>
      <c r="L251" s="30"/>
      <c r="M251" s="30"/>
      <c r="N251" s="30"/>
      <c r="O251" s="30"/>
      <c r="P251" s="30"/>
      <c r="Q251" s="30"/>
      <c r="R251" s="30"/>
      <c r="S251" s="30"/>
      <c r="T251" s="30"/>
      <c r="U251" s="30"/>
    </row>
    <row r="252" spans="1:21" ht="15.75" thickBot="1" x14ac:dyDescent="0.3">
      <c r="A252" s="29"/>
      <c r="B252" s="30"/>
      <c r="C252" s="60" t="str">
        <f>LOOKUP(C251,B246:B250,C246:C250)</f>
        <v>(select)</v>
      </c>
      <c r="D252" s="30"/>
      <c r="E252" s="30"/>
      <c r="F252" s="30">
        <v>233</v>
      </c>
      <c r="G252" s="30" t="s">
        <v>653</v>
      </c>
      <c r="H252" s="30"/>
      <c r="I252" s="30"/>
      <c r="J252" s="30"/>
      <c r="K252" s="30"/>
      <c r="L252" s="30"/>
      <c r="M252" s="30"/>
      <c r="N252" s="30"/>
      <c r="O252" s="30"/>
      <c r="P252" s="30"/>
      <c r="Q252" s="30"/>
      <c r="R252" s="30"/>
      <c r="S252" s="30"/>
      <c r="T252" s="30"/>
      <c r="U252" s="30"/>
    </row>
    <row r="253" spans="1:21" x14ac:dyDescent="0.25">
      <c r="A253" s="29"/>
      <c r="B253" s="30"/>
      <c r="C253" s="30"/>
      <c r="D253" s="30"/>
      <c r="E253" s="30"/>
      <c r="F253" s="30">
        <v>234</v>
      </c>
      <c r="G253" s="30" t="s">
        <v>655</v>
      </c>
      <c r="H253" s="30"/>
      <c r="I253" s="30"/>
      <c r="J253" s="30"/>
      <c r="K253" s="30"/>
      <c r="L253" s="30"/>
      <c r="M253" s="30"/>
      <c r="N253" s="30"/>
      <c r="O253" s="30"/>
      <c r="P253" s="30"/>
      <c r="Q253" s="30"/>
      <c r="R253" s="30"/>
      <c r="S253" s="30"/>
      <c r="T253" s="30"/>
      <c r="U253" s="30"/>
    </row>
    <row r="254" spans="1:21" x14ac:dyDescent="0.25">
      <c r="A254" s="29"/>
      <c r="B254" s="90" t="s">
        <v>663</v>
      </c>
      <c r="C254" s="90"/>
      <c r="D254" s="30"/>
      <c r="E254" s="30"/>
      <c r="F254" s="30">
        <v>235</v>
      </c>
      <c r="G254" s="30" t="s">
        <v>657</v>
      </c>
      <c r="H254" s="30"/>
      <c r="I254" s="30"/>
      <c r="J254" s="30"/>
      <c r="K254" s="30"/>
      <c r="L254" s="30"/>
      <c r="M254" s="30"/>
      <c r="N254" s="30"/>
      <c r="O254" s="30"/>
      <c r="P254" s="30"/>
      <c r="Q254" s="30"/>
      <c r="R254" s="30"/>
      <c r="S254" s="30"/>
      <c r="T254" s="30"/>
      <c r="U254" s="30"/>
    </row>
    <row r="255" spans="1:21" x14ac:dyDescent="0.25">
      <c r="A255" s="29"/>
      <c r="B255" s="91"/>
      <c r="C255" s="91" t="s">
        <v>234</v>
      </c>
      <c r="D255" s="30"/>
      <c r="E255" s="30"/>
      <c r="F255" s="30">
        <v>236</v>
      </c>
      <c r="G255" s="30" t="s">
        <v>659</v>
      </c>
      <c r="H255" s="30"/>
      <c r="I255" s="30"/>
      <c r="J255" s="30"/>
      <c r="K255" s="30"/>
      <c r="L255" s="30"/>
      <c r="M255" s="30"/>
      <c r="N255" s="30"/>
      <c r="O255" s="30"/>
      <c r="P255" s="30"/>
      <c r="Q255" s="30"/>
      <c r="R255" s="30"/>
      <c r="S255" s="30"/>
      <c r="T255" s="30"/>
      <c r="U255" s="30"/>
    </row>
    <row r="256" spans="1:21" x14ac:dyDescent="0.25">
      <c r="A256" s="29"/>
      <c r="B256" s="30">
        <v>1</v>
      </c>
      <c r="C256" s="30" t="s">
        <v>170</v>
      </c>
      <c r="D256" s="30"/>
      <c r="E256" s="30"/>
      <c r="F256" s="30">
        <v>237</v>
      </c>
      <c r="G256" s="30" t="s">
        <v>660</v>
      </c>
      <c r="H256" s="30"/>
      <c r="I256" s="30"/>
      <c r="J256" s="30"/>
      <c r="K256" s="30"/>
      <c r="L256" s="30"/>
      <c r="M256" s="30"/>
      <c r="N256" s="30"/>
      <c r="O256" s="30"/>
      <c r="P256" s="30"/>
      <c r="Q256" s="30"/>
      <c r="R256" s="30"/>
      <c r="S256" s="30"/>
      <c r="T256" s="30"/>
      <c r="U256" s="30"/>
    </row>
    <row r="257" spans="1:21" x14ac:dyDescent="0.25">
      <c r="A257" s="29"/>
      <c r="B257" s="30">
        <v>2</v>
      </c>
      <c r="C257" s="30" t="s">
        <v>667</v>
      </c>
      <c r="D257" s="30"/>
      <c r="E257" s="30"/>
      <c r="F257" s="30">
        <v>238</v>
      </c>
      <c r="G257" s="30" t="s">
        <v>661</v>
      </c>
      <c r="H257" s="30"/>
      <c r="I257" s="30"/>
      <c r="J257" s="30"/>
      <c r="K257" s="30"/>
      <c r="L257" s="30"/>
      <c r="M257" s="30"/>
      <c r="N257" s="30"/>
      <c r="O257" s="30"/>
      <c r="P257" s="30"/>
      <c r="Q257" s="30"/>
      <c r="R257" s="30"/>
      <c r="S257" s="30"/>
      <c r="T257" s="30"/>
      <c r="U257" s="30"/>
    </row>
    <row r="258" spans="1:21" x14ac:dyDescent="0.25">
      <c r="A258" s="29"/>
      <c r="B258" s="30">
        <v>3</v>
      </c>
      <c r="C258" s="30" t="s">
        <v>654</v>
      </c>
      <c r="D258" s="30"/>
      <c r="E258" s="30"/>
      <c r="F258" s="30">
        <v>239</v>
      </c>
      <c r="G258" s="30" t="s">
        <v>662</v>
      </c>
      <c r="H258" s="30"/>
      <c r="I258" s="30"/>
      <c r="J258" s="30"/>
      <c r="K258" s="30"/>
      <c r="L258" s="30"/>
      <c r="M258" s="30"/>
      <c r="N258" s="30"/>
      <c r="O258" s="30"/>
      <c r="P258" s="30"/>
      <c r="Q258" s="30"/>
      <c r="R258" s="30"/>
      <c r="S258" s="30"/>
      <c r="T258" s="30"/>
      <c r="U258" s="30"/>
    </row>
    <row r="259" spans="1:21" x14ac:dyDescent="0.25">
      <c r="A259" s="29" t="s">
        <v>748</v>
      </c>
      <c r="B259" s="30">
        <v>4</v>
      </c>
      <c r="C259" s="30" t="s">
        <v>656</v>
      </c>
      <c r="D259" s="30"/>
      <c r="E259" s="30"/>
      <c r="F259" s="30">
        <v>240</v>
      </c>
      <c r="G259" s="30" t="s">
        <v>664</v>
      </c>
      <c r="H259" s="30"/>
      <c r="I259" s="30"/>
      <c r="J259" s="30"/>
      <c r="K259" s="30"/>
      <c r="L259" s="30"/>
      <c r="M259" s="30"/>
      <c r="N259" s="30"/>
      <c r="O259" s="30"/>
      <c r="P259" s="30"/>
      <c r="Q259" s="30"/>
      <c r="R259" s="30"/>
      <c r="S259" s="30"/>
      <c r="T259" s="30"/>
      <c r="U259" s="30"/>
    </row>
    <row r="260" spans="1:21" x14ac:dyDescent="0.25">
      <c r="A260" s="29"/>
      <c r="B260" s="30">
        <v>5</v>
      </c>
      <c r="C260" s="30" t="s">
        <v>658</v>
      </c>
      <c r="D260" s="30"/>
      <c r="E260" s="30"/>
      <c r="F260" s="30">
        <v>241</v>
      </c>
      <c r="G260" s="30" t="s">
        <v>665</v>
      </c>
      <c r="H260" s="30"/>
      <c r="I260" s="30"/>
      <c r="J260" s="30"/>
      <c r="K260" s="30"/>
      <c r="L260" s="30"/>
      <c r="M260" s="30"/>
      <c r="N260" s="30"/>
      <c r="O260" s="30"/>
      <c r="P260" s="30"/>
      <c r="Q260" s="30"/>
      <c r="R260" s="30"/>
      <c r="S260" s="30"/>
      <c r="T260" s="30"/>
      <c r="U260" s="30"/>
    </row>
    <row r="261" spans="1:21" ht="15.75" thickBot="1" x14ac:dyDescent="0.3">
      <c r="A261" s="29"/>
      <c r="B261" s="29"/>
      <c r="C261" s="43">
        <v>1</v>
      </c>
      <c r="D261" s="30"/>
      <c r="E261" s="30"/>
      <c r="F261" s="30">
        <v>242</v>
      </c>
      <c r="G261" s="30" t="s">
        <v>666</v>
      </c>
      <c r="H261" s="30"/>
      <c r="I261" s="30"/>
      <c r="J261" s="30"/>
      <c r="K261" s="30"/>
      <c r="L261" s="30"/>
      <c r="M261" s="30"/>
      <c r="N261" s="30"/>
      <c r="O261" s="30"/>
      <c r="P261" s="30"/>
      <c r="Q261" s="30"/>
      <c r="R261" s="30"/>
      <c r="S261" s="30"/>
      <c r="T261" s="30"/>
      <c r="U261" s="30"/>
    </row>
    <row r="262" spans="1:21" ht="15.75" thickBot="1" x14ac:dyDescent="0.3">
      <c r="A262" s="29"/>
      <c r="B262" s="29"/>
      <c r="C262" s="62" t="str">
        <f>LOOKUP(C261,B256:B260,C256:C260)</f>
        <v>(select)</v>
      </c>
      <c r="D262" s="30"/>
      <c r="E262" s="30"/>
      <c r="F262" s="30">
        <v>243</v>
      </c>
      <c r="G262" s="30" t="s">
        <v>668</v>
      </c>
      <c r="H262" s="30"/>
      <c r="I262" s="30"/>
      <c r="J262" s="30"/>
      <c r="K262" s="30"/>
      <c r="L262" s="30"/>
      <c r="M262" s="30"/>
      <c r="N262" s="30"/>
      <c r="O262" s="30"/>
      <c r="P262" s="30"/>
      <c r="Q262" s="30"/>
      <c r="R262" s="30"/>
      <c r="S262" s="30"/>
      <c r="T262" s="30"/>
      <c r="U262" s="30"/>
    </row>
    <row r="263" spans="1:21" x14ac:dyDescent="0.25">
      <c r="A263" s="29"/>
      <c r="B263" s="29"/>
      <c r="C263" s="30"/>
      <c r="D263" s="30"/>
      <c r="E263" s="30"/>
      <c r="F263" s="30">
        <v>244</v>
      </c>
      <c r="G263" s="30" t="s">
        <v>669</v>
      </c>
      <c r="H263" s="30"/>
      <c r="I263" s="30"/>
      <c r="J263" s="30"/>
      <c r="K263" s="30"/>
      <c r="L263" s="30"/>
      <c r="M263" s="30"/>
      <c r="N263" s="30"/>
      <c r="O263" s="30"/>
      <c r="P263" s="30"/>
      <c r="Q263" s="30"/>
      <c r="R263" s="30"/>
      <c r="S263" s="30"/>
      <c r="T263" s="30"/>
      <c r="U263" s="30"/>
    </row>
    <row r="264" spans="1:21" x14ac:dyDescent="0.25">
      <c r="A264" s="29"/>
      <c r="B264" s="90" t="s">
        <v>675</v>
      </c>
      <c r="C264" s="90"/>
      <c r="D264" s="30"/>
      <c r="E264" s="30"/>
      <c r="F264" s="30">
        <v>245</v>
      </c>
      <c r="G264" s="30" t="s">
        <v>670</v>
      </c>
      <c r="H264" s="30"/>
      <c r="I264" s="30"/>
      <c r="J264" s="30"/>
      <c r="K264" s="30"/>
      <c r="L264" s="30"/>
      <c r="M264" s="30"/>
      <c r="N264" s="30"/>
      <c r="O264" s="30"/>
      <c r="P264" s="30"/>
      <c r="Q264" s="30"/>
      <c r="R264" s="30"/>
      <c r="S264" s="30"/>
      <c r="T264" s="30"/>
      <c r="U264" s="30"/>
    </row>
    <row r="265" spans="1:21" x14ac:dyDescent="0.25">
      <c r="A265" s="30"/>
      <c r="B265" s="91"/>
      <c r="C265" s="91" t="s">
        <v>234</v>
      </c>
      <c r="D265" s="30"/>
      <c r="E265" s="30"/>
      <c r="F265" s="30">
        <v>246</v>
      </c>
      <c r="G265" s="30" t="s">
        <v>671</v>
      </c>
      <c r="H265" s="30"/>
      <c r="I265" s="30"/>
      <c r="J265" s="30"/>
      <c r="K265" s="30"/>
      <c r="L265" s="30"/>
      <c r="M265" s="30"/>
      <c r="N265" s="30"/>
      <c r="O265" s="30"/>
      <c r="P265" s="30"/>
      <c r="Q265" s="30"/>
      <c r="R265" s="30"/>
      <c r="S265" s="30"/>
      <c r="T265" s="30"/>
      <c r="U265" s="30"/>
    </row>
    <row r="266" spans="1:21" x14ac:dyDescent="0.25">
      <c r="A266" s="30"/>
      <c r="B266" s="30">
        <v>1</v>
      </c>
      <c r="C266" s="30" t="s">
        <v>170</v>
      </c>
      <c r="D266" s="30"/>
      <c r="E266" s="30"/>
      <c r="F266" s="30">
        <v>247</v>
      </c>
      <c r="G266" s="30" t="s">
        <v>672</v>
      </c>
      <c r="H266" s="30"/>
      <c r="I266" s="30"/>
      <c r="J266" s="30"/>
      <c r="K266" s="30"/>
      <c r="L266" s="30"/>
      <c r="M266" s="30"/>
      <c r="N266" s="30"/>
      <c r="O266" s="30"/>
      <c r="P266" s="30"/>
      <c r="Q266" s="30"/>
      <c r="R266" s="30"/>
      <c r="S266" s="30"/>
      <c r="T266" s="30"/>
      <c r="U266" s="30"/>
    </row>
    <row r="267" spans="1:21" x14ac:dyDescent="0.25">
      <c r="A267" s="30"/>
      <c r="B267" s="30">
        <v>2</v>
      </c>
      <c r="C267" s="30" t="s">
        <v>678</v>
      </c>
      <c r="D267" s="30"/>
      <c r="E267" s="30"/>
      <c r="F267" s="30">
        <v>248</v>
      </c>
      <c r="G267" s="30" t="s">
        <v>673</v>
      </c>
      <c r="H267" s="30"/>
      <c r="I267" s="30"/>
      <c r="J267" s="30"/>
      <c r="K267" s="30"/>
      <c r="L267" s="30"/>
      <c r="M267" s="30"/>
      <c r="N267" s="30"/>
      <c r="O267" s="30"/>
      <c r="P267" s="30"/>
      <c r="Q267" s="30"/>
      <c r="R267" s="30"/>
      <c r="S267" s="30"/>
      <c r="T267" s="30"/>
      <c r="U267" s="30"/>
    </row>
    <row r="268" spans="1:21" x14ac:dyDescent="0.25">
      <c r="A268" s="30"/>
      <c r="B268" s="30">
        <v>3</v>
      </c>
      <c r="C268" s="30" t="s">
        <v>654</v>
      </c>
      <c r="D268" s="30"/>
      <c r="E268" s="30"/>
      <c r="F268" s="30">
        <v>249</v>
      </c>
      <c r="G268" s="30" t="s">
        <v>674</v>
      </c>
      <c r="H268" s="30"/>
      <c r="I268" s="30"/>
      <c r="J268" s="30"/>
      <c r="K268" s="30"/>
      <c r="L268" s="30"/>
      <c r="M268" s="30"/>
      <c r="N268" s="30"/>
      <c r="O268" s="30"/>
      <c r="P268" s="30"/>
      <c r="Q268" s="30"/>
      <c r="R268" s="30"/>
      <c r="S268" s="30"/>
      <c r="T268" s="30"/>
      <c r="U268" s="30"/>
    </row>
    <row r="269" spans="1:21" x14ac:dyDescent="0.25">
      <c r="A269" s="29" t="s">
        <v>748</v>
      </c>
      <c r="B269" s="30">
        <v>4</v>
      </c>
      <c r="C269" s="30" t="s">
        <v>656</v>
      </c>
      <c r="D269" s="30"/>
      <c r="E269" s="30"/>
      <c r="F269" s="30">
        <v>250</v>
      </c>
      <c r="G269" s="30" t="s">
        <v>676</v>
      </c>
      <c r="H269" s="30"/>
      <c r="I269" s="30"/>
      <c r="J269" s="30"/>
      <c r="K269" s="30"/>
      <c r="L269" s="30"/>
      <c r="M269" s="30"/>
      <c r="N269" s="30"/>
      <c r="O269" s="30"/>
      <c r="P269" s="30"/>
      <c r="Q269" s="30"/>
      <c r="R269" s="30"/>
      <c r="S269" s="30"/>
      <c r="T269" s="30"/>
      <c r="U269" s="30"/>
    </row>
    <row r="270" spans="1:21" x14ac:dyDescent="0.25">
      <c r="A270" s="29"/>
      <c r="B270" s="30">
        <v>5</v>
      </c>
      <c r="C270" s="30" t="s">
        <v>658</v>
      </c>
      <c r="D270" s="30"/>
      <c r="E270" s="30"/>
      <c r="F270" s="30">
        <v>251</v>
      </c>
      <c r="G270" s="30" t="s">
        <v>677</v>
      </c>
      <c r="H270" s="30"/>
      <c r="I270" s="30"/>
      <c r="J270" s="30"/>
      <c r="K270" s="30"/>
      <c r="L270" s="30"/>
      <c r="M270" s="30"/>
      <c r="N270" s="30"/>
      <c r="O270" s="30"/>
      <c r="P270" s="30"/>
      <c r="Q270" s="30"/>
      <c r="R270" s="30"/>
      <c r="S270" s="30"/>
      <c r="T270" s="30"/>
      <c r="U270" s="30"/>
    </row>
    <row r="271" spans="1:21" ht="15.75" thickBot="1" x14ac:dyDescent="0.3">
      <c r="A271" s="29"/>
      <c r="B271" s="29"/>
      <c r="C271" s="43">
        <v>1</v>
      </c>
      <c r="D271" s="30"/>
      <c r="E271" s="30"/>
      <c r="F271" s="30">
        <v>252</v>
      </c>
      <c r="G271" s="30" t="s">
        <v>287</v>
      </c>
      <c r="H271" s="30"/>
      <c r="I271" s="30"/>
      <c r="J271" s="30"/>
      <c r="K271" s="30"/>
      <c r="L271" s="30"/>
      <c r="M271" s="30"/>
      <c r="N271" s="30"/>
      <c r="O271" s="30"/>
      <c r="P271" s="30"/>
      <c r="Q271" s="30"/>
      <c r="R271" s="30"/>
      <c r="S271" s="30"/>
      <c r="T271" s="30"/>
      <c r="U271" s="30"/>
    </row>
    <row r="272" spans="1:21" ht="15.75" thickBot="1" x14ac:dyDescent="0.3">
      <c r="A272" s="29"/>
      <c r="B272" s="29"/>
      <c r="C272" s="62" t="str">
        <f>LOOKUP(C271,B266:B270,C266:C270)</f>
        <v>(select)</v>
      </c>
      <c r="D272" s="30"/>
      <c r="E272" s="30"/>
      <c r="F272" s="30">
        <v>253</v>
      </c>
      <c r="G272" s="30" t="s">
        <v>679</v>
      </c>
      <c r="H272" s="30"/>
      <c r="I272" s="30"/>
      <c r="J272" s="30"/>
      <c r="K272" s="30"/>
      <c r="L272" s="30"/>
      <c r="M272" s="30"/>
      <c r="N272" s="30"/>
      <c r="O272" s="30"/>
      <c r="P272" s="30"/>
      <c r="Q272" s="30"/>
      <c r="R272" s="30"/>
      <c r="S272" s="30"/>
      <c r="T272" s="30"/>
      <c r="U272" s="30"/>
    </row>
    <row r="273" spans="1:21" x14ac:dyDescent="0.25">
      <c r="A273" s="29"/>
      <c r="B273" s="30"/>
      <c r="C273" s="30"/>
      <c r="D273" s="30"/>
      <c r="E273" s="30"/>
      <c r="F273" s="30">
        <v>254</v>
      </c>
      <c r="G273" s="30" t="s">
        <v>680</v>
      </c>
      <c r="H273" s="30"/>
      <c r="I273" s="30"/>
      <c r="J273" s="30"/>
      <c r="K273" s="30"/>
      <c r="L273" s="30"/>
      <c r="M273" s="30"/>
      <c r="N273" s="30"/>
      <c r="O273" s="30"/>
      <c r="P273" s="30"/>
      <c r="Q273" s="30"/>
      <c r="R273" s="30"/>
      <c r="S273" s="30"/>
      <c r="T273" s="30"/>
      <c r="U273" s="30"/>
    </row>
    <row r="274" spans="1:21" x14ac:dyDescent="0.25">
      <c r="A274" s="29"/>
      <c r="B274" s="63" t="s">
        <v>718</v>
      </c>
      <c r="C274" s="63"/>
      <c r="D274" s="30"/>
      <c r="E274" s="30"/>
      <c r="F274" s="30">
        <v>255</v>
      </c>
      <c r="G274" s="30" t="s">
        <v>681</v>
      </c>
      <c r="H274" s="30"/>
      <c r="I274" s="30"/>
      <c r="J274" s="30"/>
      <c r="K274" s="30"/>
      <c r="L274" s="30"/>
      <c r="M274" s="30"/>
      <c r="N274" s="30"/>
      <c r="O274" s="30"/>
      <c r="P274" s="30"/>
      <c r="Q274" s="30"/>
      <c r="R274" s="30"/>
      <c r="S274" s="30"/>
      <c r="T274" s="30"/>
      <c r="U274" s="30"/>
    </row>
    <row r="275" spans="1:21" ht="15.75" thickBot="1" x14ac:dyDescent="0.3">
      <c r="A275" s="30"/>
      <c r="B275" s="64" t="b">
        <v>0</v>
      </c>
      <c r="C275" s="64" t="s">
        <v>234</v>
      </c>
      <c r="D275" s="30"/>
      <c r="E275" s="30"/>
      <c r="F275" s="30">
        <v>266</v>
      </c>
      <c r="G275" s="30" t="s">
        <v>682</v>
      </c>
      <c r="H275" s="43"/>
      <c r="I275" s="30"/>
      <c r="J275" s="30"/>
      <c r="K275" s="30"/>
      <c r="L275" s="30"/>
      <c r="M275" s="30"/>
      <c r="N275" s="30"/>
      <c r="O275" s="30"/>
      <c r="P275" s="30"/>
      <c r="Q275" s="30"/>
      <c r="R275" s="30"/>
      <c r="S275" s="30"/>
      <c r="T275" s="30"/>
      <c r="U275" s="30"/>
    </row>
    <row r="276" spans="1:21" ht="15.75" thickBot="1" x14ac:dyDescent="0.3">
      <c r="A276" s="30"/>
      <c r="B276" s="74">
        <f>[1]Pg3!$E$47</f>
        <v>0</v>
      </c>
      <c r="C276" s="30" t="s">
        <v>709</v>
      </c>
      <c r="D276" s="30"/>
      <c r="E276" s="30"/>
      <c r="F276" s="30"/>
      <c r="G276" s="43">
        <v>1</v>
      </c>
      <c r="H276" s="30"/>
      <c r="I276" s="30"/>
      <c r="J276" s="30"/>
      <c r="K276" s="30"/>
      <c r="L276" s="30"/>
      <c r="M276" s="30"/>
      <c r="N276" s="30"/>
      <c r="O276" s="30"/>
      <c r="P276" s="30"/>
      <c r="Q276" s="30"/>
      <c r="R276" s="30"/>
      <c r="S276" s="30"/>
      <c r="T276" s="30"/>
      <c r="U276" s="30"/>
    </row>
    <row r="277" spans="1:21" ht="15.75" thickBot="1" x14ac:dyDescent="0.3">
      <c r="A277" s="30"/>
      <c r="B277" s="74">
        <f>[1]Pg3!$J$47</f>
        <v>0</v>
      </c>
      <c r="C277" s="30" t="s">
        <v>710</v>
      </c>
      <c r="D277" s="30"/>
      <c r="E277" s="30"/>
      <c r="F277" s="30"/>
      <c r="G277" s="60" t="str">
        <f>LOOKUP(G276,F4:F274,G4:G274)</f>
        <v>(select)</v>
      </c>
      <c r="H277" s="30"/>
      <c r="I277" s="30"/>
      <c r="J277" s="30"/>
      <c r="K277" s="30"/>
      <c r="L277" s="30"/>
      <c r="M277" s="30"/>
      <c r="N277" s="30"/>
      <c r="O277" s="30"/>
      <c r="P277" s="30"/>
      <c r="Q277" s="30"/>
      <c r="R277" s="30"/>
      <c r="S277" s="30"/>
      <c r="T277" s="30"/>
      <c r="U277" s="30"/>
    </row>
    <row r="278" spans="1:21" ht="15.75" thickBot="1" x14ac:dyDescent="0.3">
      <c r="A278" s="30"/>
      <c r="B278" s="74">
        <f>[1]Pg3!$O$47</f>
        <v>0</v>
      </c>
      <c r="C278" s="30" t="s">
        <v>711</v>
      </c>
    </row>
    <row r="279" spans="1:21" ht="15.75" thickBot="1" x14ac:dyDescent="0.3">
      <c r="A279" s="29" t="s">
        <v>615</v>
      </c>
      <c r="B279" s="74">
        <f>[1]Pg3!$S$47</f>
        <v>0</v>
      </c>
      <c r="C279" s="30" t="s">
        <v>716</v>
      </c>
    </row>
    <row r="280" spans="1:21" ht="15.75" thickBot="1" x14ac:dyDescent="0.3">
      <c r="A280" s="29"/>
      <c r="B280" s="74">
        <f>[1]Pg3!$E$49</f>
        <v>0</v>
      </c>
      <c r="C280" s="30" t="s">
        <v>75</v>
      </c>
    </row>
    <row r="281" spans="1:21" x14ac:dyDescent="0.25">
      <c r="A281" s="29"/>
      <c r="B281" s="30">
        <f>SUM(B276:B280)</f>
        <v>0</v>
      </c>
      <c r="C281" s="30" t="s">
        <v>719</v>
      </c>
    </row>
    <row r="282" spans="1:21" x14ac:dyDescent="0.25">
      <c r="A282" s="29"/>
      <c r="B282" s="30"/>
      <c r="C282" s="30"/>
    </row>
    <row r="283" spans="1:21" x14ac:dyDescent="0.25">
      <c r="A283" s="29"/>
      <c r="B283" s="63" t="s">
        <v>720</v>
      </c>
      <c r="C283" s="63"/>
    </row>
    <row r="284" spans="1:21" x14ac:dyDescent="0.25">
      <c r="A284" s="29"/>
      <c r="B284" s="64"/>
      <c r="C284" s="64" t="s">
        <v>234</v>
      </c>
    </row>
    <row r="285" spans="1:21" x14ac:dyDescent="0.25">
      <c r="A285" s="29"/>
      <c r="B285" s="98">
        <v>1</v>
      </c>
      <c r="C285" s="51" t="s">
        <v>721</v>
      </c>
    </row>
    <row r="286" spans="1:21" x14ac:dyDescent="0.25">
      <c r="A286" s="29"/>
      <c r="B286" s="96">
        <v>2</v>
      </c>
      <c r="C286" s="99" t="s">
        <v>722</v>
      </c>
    </row>
    <row r="287" spans="1:21" x14ac:dyDescent="0.25">
      <c r="A287" s="29"/>
      <c r="B287" s="96">
        <v>3</v>
      </c>
      <c r="C287" s="100" t="s">
        <v>723</v>
      </c>
    </row>
    <row r="288" spans="1:21" x14ac:dyDescent="0.25">
      <c r="A288" s="29" t="s">
        <v>744</v>
      </c>
      <c r="B288" s="96">
        <v>4</v>
      </c>
      <c r="C288" s="101" t="s">
        <v>724</v>
      </c>
    </row>
    <row r="289" spans="1:3" ht="15.75" thickBot="1" x14ac:dyDescent="0.3">
      <c r="A289" s="30"/>
      <c r="B289" s="102"/>
      <c r="C289" s="43">
        <v>1</v>
      </c>
    </row>
    <row r="290" spans="1:3" ht="15.75" thickBot="1" x14ac:dyDescent="0.3">
      <c r="A290" s="29"/>
      <c r="B290" s="30"/>
      <c r="C290" s="62" t="str">
        <f>LOOKUP(C289,B285:B288,C285:C288)</f>
        <v>[Select]</v>
      </c>
    </row>
    <row r="291" spans="1:3" x14ac:dyDescent="0.25">
      <c r="A291" s="29"/>
      <c r="B291" s="103" t="str">
        <f>IF(C289=1, "No","Yes")</f>
        <v>No</v>
      </c>
      <c r="C291" s="33" t="s">
        <v>725</v>
      </c>
    </row>
    <row r="292" spans="1:3" x14ac:dyDescent="0.25">
      <c r="A292" s="29"/>
      <c r="B292" s="30"/>
      <c r="C292" s="30"/>
    </row>
    <row r="293" spans="1:3" x14ac:dyDescent="0.25">
      <c r="A293" s="29"/>
      <c r="B293" s="63" t="s">
        <v>727</v>
      </c>
      <c r="C293" s="63"/>
    </row>
    <row r="294" spans="1:3" x14ac:dyDescent="0.25">
      <c r="A294" s="29"/>
      <c r="B294" s="64"/>
      <c r="C294" s="64" t="s">
        <v>234</v>
      </c>
    </row>
    <row r="295" spans="1:3" x14ac:dyDescent="0.25">
      <c r="A295" s="29"/>
      <c r="B295" s="30">
        <v>1</v>
      </c>
      <c r="C295" s="30" t="s">
        <v>170</v>
      </c>
    </row>
    <row r="296" spans="1:3" x14ac:dyDescent="0.25">
      <c r="A296" s="29"/>
      <c r="B296" s="30">
        <v>2</v>
      </c>
      <c r="C296" s="66" t="s">
        <v>28</v>
      </c>
    </row>
    <row r="297" spans="1:3" x14ac:dyDescent="0.25">
      <c r="A297" s="29"/>
      <c r="B297" s="30">
        <v>3</v>
      </c>
      <c r="C297" s="43" t="s">
        <v>29</v>
      </c>
    </row>
    <row r="298" spans="1:3" ht="15.75" thickBot="1" x14ac:dyDescent="0.3">
      <c r="A298" s="29" t="s">
        <v>770</v>
      </c>
      <c r="B298" s="30"/>
      <c r="C298" s="43">
        <v>1</v>
      </c>
    </row>
    <row r="299" spans="1:3" ht="15.75" thickBot="1" x14ac:dyDescent="0.3">
      <c r="A299" s="29"/>
      <c r="B299" s="30"/>
      <c r="C299" s="62" t="str">
        <f>LOOKUP(C298,B295:B297,C295:C297)</f>
        <v>(select)</v>
      </c>
    </row>
    <row r="300" spans="1:3" x14ac:dyDescent="0.25">
      <c r="A300" s="29"/>
      <c r="B300" s="30"/>
      <c r="C300" s="43"/>
    </row>
    <row r="301" spans="1:3" x14ac:dyDescent="0.25">
      <c r="A301" s="29"/>
      <c r="B301" s="63" t="s">
        <v>729</v>
      </c>
      <c r="C301" s="63"/>
    </row>
    <row r="302" spans="1:3" x14ac:dyDescent="0.25">
      <c r="A302" s="29"/>
      <c r="B302" s="64"/>
      <c r="C302" s="64" t="s">
        <v>234</v>
      </c>
    </row>
    <row r="303" spans="1:3" x14ac:dyDescent="0.25">
      <c r="A303" s="29"/>
      <c r="B303" s="30">
        <v>1</v>
      </c>
      <c r="C303" s="30" t="s">
        <v>170</v>
      </c>
    </row>
    <row r="304" spans="1:3" x14ac:dyDescent="0.25">
      <c r="A304" s="29"/>
      <c r="B304" s="30">
        <v>2</v>
      </c>
      <c r="C304" s="66" t="s">
        <v>28</v>
      </c>
    </row>
    <row r="305" spans="1:3" x14ac:dyDescent="0.25">
      <c r="A305" s="29"/>
      <c r="B305" s="30">
        <v>3</v>
      </c>
      <c r="C305" s="43" t="s">
        <v>29</v>
      </c>
    </row>
    <row r="306" spans="1:3" ht="15.75" thickBot="1" x14ac:dyDescent="0.3">
      <c r="A306" s="29" t="s">
        <v>769</v>
      </c>
      <c r="B306" s="30"/>
      <c r="C306" s="43">
        <v>1</v>
      </c>
    </row>
    <row r="307" spans="1:3" ht="15.75" thickBot="1" x14ac:dyDescent="0.3">
      <c r="A307" s="29"/>
      <c r="B307" s="30"/>
      <c r="C307" s="62" t="str">
        <f>LOOKUP(C306,B303:B305,C303:C305)</f>
        <v>(select)</v>
      </c>
    </row>
    <row r="308" spans="1:3" x14ac:dyDescent="0.25">
      <c r="A308" s="29"/>
      <c r="B308" s="30"/>
      <c r="C308" s="43"/>
    </row>
    <row r="309" spans="1:3" x14ac:dyDescent="0.25">
      <c r="A309" s="29"/>
      <c r="B309" s="63" t="s">
        <v>731</v>
      </c>
      <c r="C309" s="63"/>
    </row>
    <row r="310" spans="1:3" x14ac:dyDescent="0.25">
      <c r="A310" s="29"/>
      <c r="B310" s="64"/>
      <c r="C310" s="64" t="s">
        <v>234</v>
      </c>
    </row>
    <row r="311" spans="1:3" x14ac:dyDescent="0.25">
      <c r="A311" s="29"/>
      <c r="B311" s="30">
        <v>1</v>
      </c>
      <c r="C311" s="30" t="s">
        <v>170</v>
      </c>
    </row>
    <row r="312" spans="1:3" x14ac:dyDescent="0.25">
      <c r="A312" s="29"/>
      <c r="B312" s="30">
        <v>2</v>
      </c>
      <c r="C312" s="66" t="s">
        <v>28</v>
      </c>
    </row>
    <row r="313" spans="1:3" x14ac:dyDescent="0.25">
      <c r="A313" s="29"/>
      <c r="B313" s="30">
        <v>3</v>
      </c>
      <c r="C313" s="43" t="s">
        <v>29</v>
      </c>
    </row>
    <row r="314" spans="1:3" ht="15.75" thickBot="1" x14ac:dyDescent="0.3">
      <c r="A314" s="123" t="s">
        <v>790</v>
      </c>
      <c r="B314" s="30"/>
      <c r="C314" s="43">
        <v>1</v>
      </c>
    </row>
    <row r="315" spans="1:3" ht="15.75" thickBot="1" x14ac:dyDescent="0.3">
      <c r="A315" s="29"/>
      <c r="B315" s="30"/>
      <c r="C315" s="62" t="str">
        <f>LOOKUP(C314,B311:B313,C311:C313)</f>
        <v>(select)</v>
      </c>
    </row>
    <row r="316" spans="1:3" x14ac:dyDescent="0.25">
      <c r="A316" s="29"/>
      <c r="B316" s="30"/>
      <c r="C316" s="43"/>
    </row>
    <row r="317" spans="1:3" x14ac:dyDescent="0.25">
      <c r="A317" s="29"/>
      <c r="B317" s="63" t="s">
        <v>733</v>
      </c>
      <c r="C317" s="63"/>
    </row>
    <row r="318" spans="1:3" x14ac:dyDescent="0.25">
      <c r="A318" s="29"/>
      <c r="B318" s="64"/>
      <c r="C318" s="64" t="s">
        <v>234</v>
      </c>
    </row>
    <row r="319" spans="1:3" x14ac:dyDescent="0.25">
      <c r="A319" s="29"/>
      <c r="B319" s="30">
        <v>1</v>
      </c>
      <c r="C319" s="30" t="s">
        <v>170</v>
      </c>
    </row>
    <row r="320" spans="1:3" x14ac:dyDescent="0.25">
      <c r="A320" s="29"/>
      <c r="B320" s="30">
        <v>2</v>
      </c>
      <c r="C320" s="66" t="s">
        <v>28</v>
      </c>
    </row>
    <row r="321" spans="1:3" x14ac:dyDescent="0.25">
      <c r="A321" s="29"/>
      <c r="B321" s="30">
        <v>3</v>
      </c>
      <c r="C321" s="43" t="s">
        <v>29</v>
      </c>
    </row>
    <row r="322" spans="1:3" ht="15.75" thickBot="1" x14ac:dyDescent="0.3">
      <c r="A322" s="123" t="s">
        <v>791</v>
      </c>
      <c r="B322" s="30"/>
      <c r="C322" s="43">
        <v>1</v>
      </c>
    </row>
    <row r="323" spans="1:3" ht="15.75" thickBot="1" x14ac:dyDescent="0.3">
      <c r="A323" s="29"/>
      <c r="B323" s="30"/>
      <c r="C323" s="62" t="str">
        <f>LOOKUP(C322,B319:B321,C319:C321)</f>
        <v>(select)</v>
      </c>
    </row>
    <row r="324" spans="1:3" x14ac:dyDescent="0.25">
      <c r="A324" s="29"/>
      <c r="B324" s="30"/>
      <c r="C324" s="43"/>
    </row>
    <row r="325" spans="1:3" x14ac:dyDescent="0.25">
      <c r="A325" s="29"/>
      <c r="B325" s="63" t="s">
        <v>735</v>
      </c>
      <c r="C325" s="63"/>
    </row>
    <row r="326" spans="1:3" x14ac:dyDescent="0.25">
      <c r="A326" s="29"/>
      <c r="B326" s="64"/>
      <c r="C326" s="64" t="s">
        <v>234</v>
      </c>
    </row>
    <row r="327" spans="1:3" x14ac:dyDescent="0.25">
      <c r="A327" s="29"/>
      <c r="B327" s="30">
        <v>1</v>
      </c>
      <c r="C327" s="30" t="s">
        <v>170</v>
      </c>
    </row>
    <row r="328" spans="1:3" x14ac:dyDescent="0.25">
      <c r="A328" s="29"/>
      <c r="B328" s="30">
        <v>2</v>
      </c>
      <c r="C328" s="66" t="s">
        <v>28</v>
      </c>
    </row>
    <row r="329" spans="1:3" x14ac:dyDescent="0.25">
      <c r="A329" s="29"/>
      <c r="B329" s="30">
        <v>3</v>
      </c>
      <c r="C329" s="43" t="s">
        <v>29</v>
      </c>
    </row>
    <row r="330" spans="1:3" x14ac:dyDescent="0.25">
      <c r="A330" s="123" t="s">
        <v>792</v>
      </c>
      <c r="B330" s="30">
        <v>4</v>
      </c>
      <c r="C330" s="43" t="s">
        <v>472</v>
      </c>
    </row>
    <row r="331" spans="1:3" ht="15.75" thickBot="1" x14ac:dyDescent="0.3">
      <c r="A331" s="29"/>
      <c r="B331" s="30"/>
      <c r="C331" s="43">
        <v>1</v>
      </c>
    </row>
    <row r="332" spans="1:3" ht="15.75" thickBot="1" x14ac:dyDescent="0.3">
      <c r="A332" s="29"/>
      <c r="B332" s="30"/>
      <c r="C332" s="62" t="str">
        <f>LOOKUP(C331,B327:B329,C327:C329)</f>
        <v>(select)</v>
      </c>
    </row>
    <row r="333" spans="1:3" x14ac:dyDescent="0.25">
      <c r="A333" s="29"/>
      <c r="B333" s="30"/>
      <c r="C333" s="30"/>
    </row>
    <row r="334" spans="1:3" x14ac:dyDescent="0.25">
      <c r="A334" s="29"/>
      <c r="B334" s="63" t="s">
        <v>736</v>
      </c>
      <c r="C334" s="63"/>
    </row>
    <row r="335" spans="1:3" x14ac:dyDescent="0.25">
      <c r="A335" s="29"/>
      <c r="B335" s="64"/>
      <c r="C335" s="64" t="s">
        <v>234</v>
      </c>
    </row>
    <row r="336" spans="1:3" x14ac:dyDescent="0.25">
      <c r="A336" s="29"/>
      <c r="B336" s="30">
        <v>1</v>
      </c>
      <c r="C336" s="30" t="s">
        <v>170</v>
      </c>
    </row>
    <row r="337" spans="1:3" x14ac:dyDescent="0.25">
      <c r="A337" s="29"/>
      <c r="B337" s="30">
        <v>2</v>
      </c>
      <c r="C337" s="66" t="s">
        <v>28</v>
      </c>
    </row>
    <row r="338" spans="1:3" x14ac:dyDescent="0.25">
      <c r="A338" s="29"/>
      <c r="B338" s="30">
        <v>3</v>
      </c>
      <c r="C338" s="43" t="s">
        <v>29</v>
      </c>
    </row>
    <row r="339" spans="1:3" x14ac:dyDescent="0.25">
      <c r="A339" s="29" t="s">
        <v>726</v>
      </c>
      <c r="B339" s="30">
        <v>4</v>
      </c>
      <c r="C339" s="43" t="s">
        <v>737</v>
      </c>
    </row>
    <row r="340" spans="1:3" x14ac:dyDescent="0.25">
      <c r="A340" s="29"/>
      <c r="B340" s="30">
        <v>5</v>
      </c>
      <c r="C340" s="30" t="s">
        <v>472</v>
      </c>
    </row>
    <row r="341" spans="1:3" ht="15.75" thickBot="1" x14ac:dyDescent="0.3">
      <c r="A341" s="29"/>
      <c r="B341" s="30"/>
      <c r="C341" s="43">
        <v>1</v>
      </c>
    </row>
    <row r="342" spans="1:3" ht="15.75" thickBot="1" x14ac:dyDescent="0.3">
      <c r="A342" s="29"/>
      <c r="B342" s="30"/>
      <c r="C342" s="62" t="str">
        <f>LOOKUP(C341,B336:B340,C336:C340)</f>
        <v>(select)</v>
      </c>
    </row>
    <row r="343" spans="1:3" x14ac:dyDescent="0.25">
      <c r="A343" s="29"/>
      <c r="B343" s="30"/>
      <c r="C343" s="43"/>
    </row>
    <row r="344" spans="1:3" x14ac:dyDescent="0.25">
      <c r="A344" s="29"/>
      <c r="B344" s="63" t="s">
        <v>738</v>
      </c>
      <c r="C344" s="63"/>
    </row>
    <row r="345" spans="1:3" x14ac:dyDescent="0.25">
      <c r="A345" s="29"/>
      <c r="B345" s="64"/>
      <c r="C345" s="64" t="s">
        <v>234</v>
      </c>
    </row>
    <row r="346" spans="1:3" x14ac:dyDescent="0.25">
      <c r="A346" s="29"/>
      <c r="B346" s="30">
        <v>1</v>
      </c>
      <c r="C346" s="30" t="s">
        <v>170</v>
      </c>
    </row>
    <row r="347" spans="1:3" x14ac:dyDescent="0.25">
      <c r="A347" s="29"/>
      <c r="B347" s="30">
        <v>2</v>
      </c>
      <c r="C347" s="66" t="s">
        <v>28</v>
      </c>
    </row>
    <row r="348" spans="1:3" x14ac:dyDescent="0.25">
      <c r="A348" s="29"/>
      <c r="B348" s="30">
        <v>3</v>
      </c>
      <c r="C348" s="43" t="s">
        <v>29</v>
      </c>
    </row>
    <row r="349" spans="1:3" x14ac:dyDescent="0.25">
      <c r="A349" s="29" t="s">
        <v>728</v>
      </c>
      <c r="B349" s="30">
        <v>4</v>
      </c>
      <c r="C349" s="30" t="s">
        <v>739</v>
      </c>
    </row>
    <row r="350" spans="1:3" ht="15.75" thickBot="1" x14ac:dyDescent="0.3">
      <c r="A350" s="29"/>
      <c r="B350" s="30"/>
      <c r="C350" s="43">
        <v>1</v>
      </c>
    </row>
    <row r="351" spans="1:3" ht="15.75" thickBot="1" x14ac:dyDescent="0.3">
      <c r="A351" s="29"/>
      <c r="B351" s="30"/>
      <c r="C351" s="62" t="str">
        <f>LOOKUP(C350,B346:B349,C346:C349)</f>
        <v>(select)</v>
      </c>
    </row>
    <row r="352" spans="1:3" x14ac:dyDescent="0.25">
      <c r="A352" s="29"/>
      <c r="B352" s="30"/>
      <c r="C352" s="30"/>
    </row>
    <row r="353" spans="1:3" x14ac:dyDescent="0.25">
      <c r="A353" s="29"/>
      <c r="B353" s="63" t="s">
        <v>740</v>
      </c>
      <c r="C353" s="63"/>
    </row>
    <row r="354" spans="1:3" x14ac:dyDescent="0.25">
      <c r="A354" s="29"/>
      <c r="B354" s="64"/>
      <c r="C354" s="64" t="s">
        <v>234</v>
      </c>
    </row>
    <row r="355" spans="1:3" x14ac:dyDescent="0.25">
      <c r="A355" s="29"/>
      <c r="B355" s="30">
        <v>1</v>
      </c>
      <c r="C355" s="30" t="s">
        <v>170</v>
      </c>
    </row>
    <row r="356" spans="1:3" x14ac:dyDescent="0.25">
      <c r="A356" s="29"/>
      <c r="B356" s="30">
        <v>2</v>
      </c>
      <c r="C356" s="66" t="s">
        <v>28</v>
      </c>
    </row>
    <row r="357" spans="1:3" x14ac:dyDescent="0.25">
      <c r="A357" s="29"/>
      <c r="B357" s="30">
        <v>3</v>
      </c>
      <c r="C357" s="43" t="s">
        <v>29</v>
      </c>
    </row>
    <row r="358" spans="1:3" x14ac:dyDescent="0.25">
      <c r="A358" s="29" t="s">
        <v>793</v>
      </c>
      <c r="B358" s="30">
        <v>4</v>
      </c>
      <c r="C358" s="30" t="s">
        <v>472</v>
      </c>
    </row>
    <row r="359" spans="1:3" ht="15.75" thickBot="1" x14ac:dyDescent="0.3">
      <c r="A359" s="29"/>
      <c r="B359" s="30"/>
      <c r="C359" s="43">
        <v>1</v>
      </c>
    </row>
    <row r="360" spans="1:3" ht="15.75" thickBot="1" x14ac:dyDescent="0.3">
      <c r="A360" s="29"/>
      <c r="B360" s="30"/>
      <c r="C360" s="62" t="str">
        <f>LOOKUP(C359,B355:B358,C355:C358)</f>
        <v>(select)</v>
      </c>
    </row>
    <row r="361" spans="1:3" x14ac:dyDescent="0.25">
      <c r="A361" s="29"/>
      <c r="B361" s="30"/>
      <c r="C361" s="30"/>
    </row>
    <row r="362" spans="1:3" x14ac:dyDescent="0.25">
      <c r="A362" s="29"/>
      <c r="B362" s="63" t="s">
        <v>741</v>
      </c>
      <c r="C362" s="63"/>
    </row>
    <row r="363" spans="1:3" x14ac:dyDescent="0.25">
      <c r="A363" s="29"/>
      <c r="B363" s="64"/>
      <c r="C363" s="64" t="s">
        <v>234</v>
      </c>
    </row>
    <row r="364" spans="1:3" x14ac:dyDescent="0.25">
      <c r="A364" s="29"/>
      <c r="B364" s="30">
        <v>1</v>
      </c>
      <c r="C364" s="30" t="s">
        <v>170</v>
      </c>
    </row>
    <row r="365" spans="1:3" x14ac:dyDescent="0.25">
      <c r="A365" s="29"/>
      <c r="B365" s="30">
        <v>2</v>
      </c>
      <c r="C365" s="66" t="s">
        <v>28</v>
      </c>
    </row>
    <row r="366" spans="1:3" x14ac:dyDescent="0.25">
      <c r="A366" s="29"/>
      <c r="B366" s="30">
        <v>3</v>
      </c>
      <c r="C366" s="43" t="s">
        <v>29</v>
      </c>
    </row>
    <row r="367" spans="1:3" ht="15.75" thickBot="1" x14ac:dyDescent="0.3">
      <c r="A367" s="29" t="s">
        <v>730</v>
      </c>
      <c r="B367" s="30"/>
      <c r="C367" s="43">
        <v>1</v>
      </c>
    </row>
    <row r="368" spans="1:3" ht="15.75" thickBot="1" x14ac:dyDescent="0.3">
      <c r="A368" s="29"/>
      <c r="B368" s="30"/>
      <c r="C368" s="62" t="str">
        <f>LOOKUP(C367,B364:B366,C364:C366)</f>
        <v>(select)</v>
      </c>
    </row>
    <row r="369" spans="1:3" x14ac:dyDescent="0.25">
      <c r="A369" s="29"/>
      <c r="B369" s="30"/>
      <c r="C369" s="43"/>
    </row>
    <row r="370" spans="1:3" x14ac:dyDescent="0.25">
      <c r="A370" s="29"/>
      <c r="B370" s="63" t="s">
        <v>742</v>
      </c>
      <c r="C370" s="63"/>
    </row>
    <row r="371" spans="1:3" x14ac:dyDescent="0.25">
      <c r="A371" s="29"/>
      <c r="B371" s="64"/>
      <c r="C371" s="64" t="s">
        <v>234</v>
      </c>
    </row>
    <row r="372" spans="1:3" x14ac:dyDescent="0.25">
      <c r="A372" s="29"/>
      <c r="B372" s="30">
        <v>1</v>
      </c>
      <c r="C372" s="30" t="s">
        <v>170</v>
      </c>
    </row>
    <row r="373" spans="1:3" x14ac:dyDescent="0.25">
      <c r="A373" s="29"/>
      <c r="B373" s="30">
        <v>2</v>
      </c>
      <c r="C373" s="66" t="s">
        <v>28</v>
      </c>
    </row>
    <row r="374" spans="1:3" x14ac:dyDescent="0.25">
      <c r="A374" s="29"/>
      <c r="B374" s="30">
        <v>3</v>
      </c>
      <c r="C374" s="43" t="s">
        <v>29</v>
      </c>
    </row>
    <row r="375" spans="1:3" x14ac:dyDescent="0.25">
      <c r="A375" s="29" t="s">
        <v>732</v>
      </c>
      <c r="B375" s="30">
        <v>4</v>
      </c>
      <c r="C375" s="43" t="s">
        <v>509</v>
      </c>
    </row>
    <row r="376" spans="1:3" ht="15.75" thickBot="1" x14ac:dyDescent="0.3">
      <c r="A376" s="29"/>
      <c r="B376" s="30"/>
      <c r="C376" s="43">
        <v>1</v>
      </c>
    </row>
    <row r="377" spans="1:3" ht="15.75" thickBot="1" x14ac:dyDescent="0.3">
      <c r="A377" s="29"/>
      <c r="B377" s="30"/>
      <c r="C377" s="62" t="str">
        <f>LOOKUP(C376,B372:B375,C372:C375)</f>
        <v>(select)</v>
      </c>
    </row>
    <row r="378" spans="1:3" x14ac:dyDescent="0.25">
      <c r="A378" s="29"/>
      <c r="B378" s="63" t="s">
        <v>743</v>
      </c>
      <c r="C378" s="63"/>
    </row>
    <row r="379" spans="1:3" x14ac:dyDescent="0.25">
      <c r="A379" s="29"/>
      <c r="B379" s="64"/>
      <c r="C379" s="64" t="s">
        <v>234</v>
      </c>
    </row>
    <row r="380" spans="1:3" x14ac:dyDescent="0.25">
      <c r="A380" s="29"/>
      <c r="B380" s="30">
        <v>1</v>
      </c>
      <c r="C380" s="30" t="s">
        <v>170</v>
      </c>
    </row>
    <row r="381" spans="1:3" x14ac:dyDescent="0.25">
      <c r="A381" s="29"/>
      <c r="B381" s="30">
        <v>2</v>
      </c>
      <c r="C381" s="66" t="s">
        <v>28</v>
      </c>
    </row>
    <row r="382" spans="1:3" x14ac:dyDescent="0.25">
      <c r="A382" s="29"/>
      <c r="B382" s="30">
        <v>3</v>
      </c>
      <c r="C382" s="43" t="s">
        <v>29</v>
      </c>
    </row>
    <row r="383" spans="1:3" ht="15.75" thickBot="1" x14ac:dyDescent="0.3">
      <c r="A383" s="29" t="s">
        <v>734</v>
      </c>
      <c r="B383" s="30"/>
      <c r="C383" s="43">
        <v>1</v>
      </c>
    </row>
    <row r="384" spans="1:3" ht="15.75" thickBot="1" x14ac:dyDescent="0.3">
      <c r="A384" s="29"/>
      <c r="B384" s="30"/>
      <c r="C384" s="62" t="str">
        <f>LOOKUP(C383,B380:B382,C380:C382)</f>
        <v>(select)</v>
      </c>
    </row>
    <row r="385" spans="1:1" x14ac:dyDescent="0.25">
      <c r="A385" s="29"/>
    </row>
    <row r="386" spans="1:1" x14ac:dyDescent="0.25">
      <c r="A386" s="29"/>
    </row>
    <row r="387" spans="1:1" x14ac:dyDescent="0.25">
      <c r="A387" s="29"/>
    </row>
    <row r="388" spans="1:1" x14ac:dyDescent="0.25">
      <c r="A388" s="29"/>
    </row>
    <row r="389" spans="1:1" x14ac:dyDescent="0.25">
      <c r="A389" s="29"/>
    </row>
  </sheetData>
  <mergeCells count="13">
    <mergeCell ref="B49:C49"/>
    <mergeCell ref="B68:C68"/>
    <mergeCell ref="R15:S15"/>
    <mergeCell ref="B17:C17"/>
    <mergeCell ref="B25:C25"/>
    <mergeCell ref="R26:S26"/>
    <mergeCell ref="B33:C33"/>
    <mergeCell ref="B41:C41"/>
    <mergeCell ref="B2:C2"/>
    <mergeCell ref="F2:G2"/>
    <mergeCell ref="I2:J2"/>
    <mergeCell ref="L2:M2"/>
    <mergeCell ref="R4:S4"/>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955C7-DB9F-44CF-A184-153C2F9690F5}">
  <sheetPr codeName="Sheet2"/>
  <dimension ref="A1:AC38"/>
  <sheetViews>
    <sheetView view="pageLayout" zoomScaleNormal="100" workbookViewId="0">
      <selection activeCell="Q15" sqref="Q15"/>
    </sheetView>
  </sheetViews>
  <sheetFormatPr defaultColWidth="9.140625" defaultRowHeight="12.75" x14ac:dyDescent="0.2"/>
  <cols>
    <col min="1" max="29" width="3.42578125" style="27" customWidth="1"/>
    <col min="30" max="16384" width="9.140625" style="27"/>
  </cols>
  <sheetData>
    <row r="1" spans="1:29" ht="18.75" x14ac:dyDescent="0.2">
      <c r="A1" s="135" t="s">
        <v>32</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row>
    <row r="2" spans="1:29" x14ac:dyDescent="0.2">
      <c r="A2" s="104" t="s">
        <v>82</v>
      </c>
      <c r="B2" s="28" t="s">
        <v>34</v>
      </c>
    </row>
    <row r="3" spans="1:29" x14ac:dyDescent="0.2">
      <c r="A3" s="104"/>
      <c r="B3" s="27" t="s">
        <v>899</v>
      </c>
    </row>
    <row r="4" spans="1:29" x14ac:dyDescent="0.2">
      <c r="A4" s="104"/>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row>
    <row r="5" spans="1:29" ht="24.75" customHeight="1" x14ac:dyDescent="0.2">
      <c r="A5" s="104"/>
      <c r="B5" s="114" t="s">
        <v>35</v>
      </c>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row>
    <row r="6" spans="1:29" x14ac:dyDescent="0.2">
      <c r="A6" s="104"/>
      <c r="B6" s="114" t="s">
        <v>756</v>
      </c>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row>
    <row r="7" spans="1:29" x14ac:dyDescent="0.2">
      <c r="A7" s="104"/>
      <c r="B7" s="115" t="s">
        <v>23</v>
      </c>
      <c r="C7" s="114" t="s">
        <v>42</v>
      </c>
      <c r="D7" s="105"/>
      <c r="E7" s="105"/>
      <c r="F7" s="105"/>
      <c r="G7" s="105"/>
      <c r="H7" s="105"/>
      <c r="I7" s="105"/>
      <c r="J7" s="105"/>
      <c r="K7" s="105"/>
      <c r="L7" s="105"/>
      <c r="M7" s="105"/>
      <c r="N7" s="105"/>
      <c r="O7" s="105"/>
      <c r="P7" s="105"/>
      <c r="Q7" s="105"/>
      <c r="R7" s="137"/>
      <c r="S7" s="137"/>
      <c r="T7" s="137"/>
      <c r="U7" s="137"/>
      <c r="V7" s="137"/>
      <c r="W7" s="137"/>
      <c r="X7" s="137"/>
      <c r="Y7" s="137"/>
      <c r="Z7" s="137"/>
      <c r="AA7" s="137"/>
      <c r="AB7" s="137"/>
      <c r="AC7" s="137"/>
    </row>
    <row r="8" spans="1:29" x14ac:dyDescent="0.2">
      <c r="A8" s="104"/>
      <c r="B8" s="111" t="s">
        <v>26</v>
      </c>
      <c r="C8" s="5" t="s">
        <v>43</v>
      </c>
      <c r="R8" s="137"/>
      <c r="S8" s="137"/>
      <c r="T8" s="137"/>
      <c r="U8" s="137"/>
      <c r="V8" s="137"/>
      <c r="W8" s="137"/>
      <c r="X8" s="137"/>
      <c r="Y8" s="137"/>
      <c r="Z8" s="137"/>
      <c r="AA8" s="137"/>
      <c r="AB8" s="137"/>
      <c r="AC8" s="137"/>
    </row>
    <row r="9" spans="1:29" x14ac:dyDescent="0.2">
      <c r="A9" s="106"/>
      <c r="B9" s="111" t="s">
        <v>40</v>
      </c>
      <c r="C9" s="5" t="s">
        <v>44</v>
      </c>
      <c r="R9" s="137"/>
      <c r="S9" s="137"/>
      <c r="T9" s="137"/>
      <c r="U9" s="137"/>
      <c r="V9" s="137"/>
      <c r="W9" s="137"/>
      <c r="X9" s="137"/>
      <c r="Y9" s="137"/>
      <c r="Z9" s="137"/>
      <c r="AA9" s="137"/>
      <c r="AB9" s="137"/>
      <c r="AC9" s="137"/>
    </row>
    <row r="10" spans="1:29" x14ac:dyDescent="0.2">
      <c r="A10" s="106"/>
      <c r="B10" s="111" t="s">
        <v>41</v>
      </c>
      <c r="C10" s="5" t="s">
        <v>45</v>
      </c>
      <c r="R10" s="137"/>
      <c r="S10" s="137"/>
      <c r="T10" s="137"/>
      <c r="U10" s="137"/>
      <c r="V10" s="137"/>
      <c r="W10" s="137"/>
      <c r="X10" s="137"/>
      <c r="Y10" s="137"/>
      <c r="Z10" s="137"/>
      <c r="AA10" s="137"/>
      <c r="AB10" s="137"/>
      <c r="AC10" s="137"/>
    </row>
    <row r="11" spans="1:29" x14ac:dyDescent="0.2">
      <c r="A11" s="104"/>
      <c r="B11" s="141" t="s">
        <v>858</v>
      </c>
      <c r="C11" s="141"/>
      <c r="D11" s="141"/>
      <c r="E11" s="141"/>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row>
    <row r="12" spans="1:29" x14ac:dyDescent="0.2">
      <c r="B12" s="141"/>
      <c r="C12" s="141"/>
      <c r="D12" s="141"/>
      <c r="E12" s="141"/>
      <c r="F12" s="141"/>
      <c r="G12" s="141"/>
      <c r="H12" s="141"/>
      <c r="I12" s="141"/>
      <c r="J12" s="141"/>
      <c r="K12" s="141"/>
      <c r="L12" s="141"/>
      <c r="M12" s="141"/>
      <c r="N12" s="141"/>
      <c r="O12" s="141"/>
      <c r="P12" s="141"/>
      <c r="Q12" s="141"/>
      <c r="R12" s="141"/>
      <c r="S12" s="141"/>
      <c r="T12" s="141"/>
      <c r="U12" s="141"/>
      <c r="V12" s="141"/>
      <c r="W12" s="141"/>
      <c r="X12" s="141"/>
      <c r="Y12" s="141"/>
      <c r="Z12" s="141"/>
      <c r="AA12" s="141"/>
      <c r="AB12" s="141"/>
      <c r="AC12" s="141"/>
    </row>
    <row r="13" spans="1:29" x14ac:dyDescent="0.2">
      <c r="B13" s="141"/>
      <c r="C13" s="141"/>
      <c r="D13" s="141"/>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row>
    <row r="14" spans="1:29" x14ac:dyDescent="0.2">
      <c r="T14" s="108"/>
    </row>
    <row r="15" spans="1:29" x14ac:dyDescent="0.2">
      <c r="A15" s="104" t="s">
        <v>83</v>
      </c>
      <c r="B15" s="28" t="s">
        <v>47</v>
      </c>
      <c r="T15" s="108"/>
    </row>
    <row r="16" spans="1:29" ht="15" customHeight="1" x14ac:dyDescent="0.2">
      <c r="B16" s="138" t="s">
        <v>846</v>
      </c>
      <c r="C16" s="138"/>
      <c r="D16" s="138"/>
      <c r="E16" s="138"/>
      <c r="F16" s="138"/>
      <c r="G16" s="138"/>
      <c r="H16" s="138"/>
      <c r="I16" s="138"/>
      <c r="J16" s="138"/>
      <c r="K16" s="138"/>
      <c r="L16" s="138"/>
      <c r="M16" s="138"/>
      <c r="N16" s="138"/>
      <c r="O16" s="138"/>
      <c r="P16" s="138"/>
      <c r="Q16" s="138"/>
      <c r="R16" s="138"/>
      <c r="S16" s="138"/>
      <c r="T16" s="138"/>
      <c r="U16" s="138"/>
      <c r="V16" s="138"/>
      <c r="W16" s="138"/>
      <c r="X16" s="138"/>
      <c r="Y16" s="138"/>
      <c r="Z16" s="138"/>
      <c r="AA16" s="138"/>
      <c r="AB16" s="138"/>
      <c r="AC16" s="138"/>
    </row>
    <row r="17" spans="2:29" x14ac:dyDescent="0.2">
      <c r="B17" s="138"/>
      <c r="C17" s="138"/>
      <c r="D17" s="138"/>
      <c r="E17" s="138"/>
      <c r="F17" s="138"/>
      <c r="G17" s="138"/>
      <c r="H17" s="138"/>
      <c r="I17" s="138"/>
      <c r="J17" s="138"/>
      <c r="K17" s="138"/>
      <c r="L17" s="138"/>
      <c r="M17" s="138"/>
      <c r="N17" s="138"/>
      <c r="O17" s="138"/>
      <c r="P17" s="138"/>
      <c r="Q17" s="138"/>
      <c r="R17" s="138"/>
      <c r="S17" s="138"/>
      <c r="T17" s="138"/>
      <c r="U17" s="138"/>
      <c r="V17" s="138"/>
      <c r="W17" s="138"/>
      <c r="X17" s="138"/>
      <c r="Y17" s="138"/>
      <c r="Z17" s="138"/>
      <c r="AA17" s="138"/>
      <c r="AB17" s="138"/>
      <c r="AC17" s="138"/>
    </row>
    <row r="18" spans="2:29" x14ac:dyDescent="0.2">
      <c r="B18" s="138"/>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row>
    <row r="19" spans="2:29" x14ac:dyDescent="0.2">
      <c r="B19" s="138" t="s">
        <v>48</v>
      </c>
      <c r="C19" s="138"/>
      <c r="D19" s="138"/>
      <c r="E19" s="138"/>
      <c r="F19" s="138"/>
      <c r="G19" s="138"/>
      <c r="H19" s="138"/>
      <c r="I19" s="138"/>
      <c r="J19" s="138"/>
      <c r="K19" s="138"/>
      <c r="L19" s="138"/>
      <c r="M19" s="138"/>
      <c r="N19" s="138"/>
      <c r="O19" s="138"/>
      <c r="P19" s="138"/>
      <c r="Q19" s="138"/>
      <c r="R19" s="138"/>
      <c r="S19" s="138"/>
      <c r="T19" s="138"/>
      <c r="U19" s="138"/>
      <c r="V19" s="138"/>
      <c r="W19" s="138"/>
      <c r="X19" s="138"/>
      <c r="Y19" s="138"/>
      <c r="Z19" s="138"/>
      <c r="AA19" s="138"/>
      <c r="AB19" s="138"/>
      <c r="AC19" s="138"/>
    </row>
    <row r="20" spans="2:29" x14ac:dyDescent="0.2">
      <c r="B20" s="138"/>
      <c r="C20" s="138"/>
      <c r="D20" s="138"/>
      <c r="E20" s="138"/>
      <c r="F20" s="138"/>
      <c r="G20" s="138"/>
      <c r="H20" s="138"/>
      <c r="I20" s="138"/>
      <c r="J20" s="138"/>
      <c r="K20" s="138"/>
      <c r="L20" s="138"/>
      <c r="M20" s="138"/>
      <c r="N20" s="138"/>
      <c r="O20" s="138"/>
      <c r="P20" s="138"/>
      <c r="Q20" s="138"/>
      <c r="R20" s="138"/>
      <c r="S20" s="138"/>
      <c r="T20" s="138"/>
      <c r="U20" s="138"/>
      <c r="V20" s="138"/>
      <c r="W20" s="138"/>
      <c r="X20" s="138"/>
      <c r="Y20" s="138"/>
      <c r="Z20" s="138"/>
      <c r="AA20" s="138"/>
      <c r="AB20" s="138"/>
      <c r="AC20" s="138"/>
    </row>
    <row r="21" spans="2:29" x14ac:dyDescent="0.2">
      <c r="B21" s="137"/>
      <c r="C21" s="137"/>
      <c r="D21" s="137"/>
      <c r="E21" s="137"/>
      <c r="F21" s="137"/>
      <c r="G21" s="137"/>
      <c r="H21" s="137"/>
      <c r="I21" s="137"/>
      <c r="J21" s="137"/>
      <c r="K21" s="137"/>
      <c r="L21" s="137"/>
      <c r="M21" s="137"/>
      <c r="N21" s="137"/>
      <c r="O21" s="137"/>
      <c r="P21" s="137"/>
      <c r="Q21" s="137"/>
      <c r="R21" s="137"/>
      <c r="S21" s="137"/>
      <c r="T21" s="137"/>
      <c r="U21" s="137"/>
      <c r="V21" s="137"/>
      <c r="W21" s="137"/>
      <c r="X21" s="137"/>
      <c r="Y21" s="137"/>
      <c r="Z21" s="137"/>
      <c r="AA21" s="137"/>
      <c r="AB21" s="137"/>
      <c r="AC21" s="137"/>
    </row>
    <row r="22" spans="2:29" ht="18" customHeight="1" x14ac:dyDescent="0.2">
      <c r="B22" s="5" t="s">
        <v>49</v>
      </c>
      <c r="W22" s="140"/>
      <c r="X22" s="140"/>
      <c r="Y22" s="140"/>
      <c r="Z22" s="27" t="s">
        <v>52</v>
      </c>
    </row>
    <row r="23" spans="2:29" ht="17.25" customHeight="1" x14ac:dyDescent="0.2">
      <c r="G23" s="107" t="s">
        <v>53</v>
      </c>
      <c r="U23" s="107" t="s">
        <v>58</v>
      </c>
    </row>
    <row r="24" spans="2:29" x14ac:dyDescent="0.2">
      <c r="G24" s="107" t="s">
        <v>54</v>
      </c>
      <c r="I24" s="140"/>
      <c r="J24" s="140"/>
      <c r="K24" s="140"/>
      <c r="U24" s="107" t="s">
        <v>54</v>
      </c>
      <c r="W24" s="140"/>
      <c r="X24" s="140"/>
      <c r="Y24" s="140"/>
    </row>
    <row r="25" spans="2:29" x14ac:dyDescent="0.2">
      <c r="G25" s="107" t="s">
        <v>55</v>
      </c>
      <c r="I25" s="140"/>
      <c r="J25" s="140"/>
      <c r="K25" s="140"/>
      <c r="L25" s="27" t="s">
        <v>59</v>
      </c>
      <c r="U25" s="107" t="s">
        <v>55</v>
      </c>
      <c r="W25" s="140"/>
      <c r="X25" s="140"/>
      <c r="Y25" s="140"/>
      <c r="Z25" s="27" t="s">
        <v>59</v>
      </c>
    </row>
    <row r="26" spans="2:29" x14ac:dyDescent="0.2">
      <c r="G26" s="107" t="s">
        <v>56</v>
      </c>
      <c r="I26" s="140"/>
      <c r="J26" s="140"/>
      <c r="K26" s="140"/>
      <c r="L26" s="27" t="s">
        <v>60</v>
      </c>
      <c r="U26" s="107" t="s">
        <v>56</v>
      </c>
      <c r="W26" s="140"/>
      <c r="X26" s="140"/>
      <c r="Y26" s="140"/>
      <c r="Z26" s="27" t="s">
        <v>60</v>
      </c>
    </row>
    <row r="27" spans="2:29" x14ac:dyDescent="0.2">
      <c r="G27" s="107" t="s">
        <v>57</v>
      </c>
      <c r="U27" s="107" t="s">
        <v>57</v>
      </c>
    </row>
    <row r="29" spans="2:29" x14ac:dyDescent="0.2">
      <c r="B29" s="27" t="s">
        <v>61</v>
      </c>
    </row>
    <row r="30" spans="2:29" x14ac:dyDescent="0.2">
      <c r="B30" s="27" t="s">
        <v>62</v>
      </c>
    </row>
    <row r="31" spans="2:29" x14ac:dyDescent="0.2">
      <c r="B31" s="27" t="s">
        <v>76</v>
      </c>
      <c r="T31" s="27" t="s">
        <v>81</v>
      </c>
      <c r="AA31" s="140"/>
      <c r="AB31" s="140"/>
      <c r="AC31" s="140"/>
    </row>
    <row r="33" spans="2:29" x14ac:dyDescent="0.2">
      <c r="B33" s="138" t="s">
        <v>757</v>
      </c>
      <c r="C33" s="138"/>
      <c r="D33" s="138"/>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row>
    <row r="34" spans="2:29" x14ac:dyDescent="0.2">
      <c r="B34" s="138"/>
      <c r="C34" s="138"/>
      <c r="D34" s="138"/>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row>
    <row r="36" spans="2:29" x14ac:dyDescent="0.2">
      <c r="B36" s="27" t="s">
        <v>77</v>
      </c>
      <c r="K36" s="118"/>
      <c r="Q36" s="27" t="s">
        <v>79</v>
      </c>
    </row>
    <row r="38" spans="2:29" x14ac:dyDescent="0.2">
      <c r="B38" s="27" t="s">
        <v>78</v>
      </c>
      <c r="G38" s="140"/>
      <c r="H38" s="140"/>
      <c r="I38" s="140"/>
      <c r="K38" s="27" t="s">
        <v>80</v>
      </c>
      <c r="P38" s="140"/>
      <c r="Q38" s="140"/>
      <c r="R38" s="140"/>
      <c r="T38" s="27" t="s">
        <v>872</v>
      </c>
    </row>
  </sheetData>
  <sheetProtection algorithmName="SHA-512" hashValue="jicc9F9LJ9lVIWIw9w+zCPD9No+rs0BBU85EIRsgpj5rsi7WgQOJ2iRKoETh1GxtpnUPUPNV+R/cok3cDCDgjA==" saltValue="knRslg26fcZQWed2gk1EBg==" spinCount="100000" sheet="1" objects="1" scenarios="1"/>
  <mergeCells count="21">
    <mergeCell ref="W26:Y26"/>
    <mergeCell ref="W22:Y22"/>
    <mergeCell ref="W24:Y24"/>
    <mergeCell ref="I25:K25"/>
    <mergeCell ref="I26:K26"/>
    <mergeCell ref="G38:I38"/>
    <mergeCell ref="P38:R38"/>
    <mergeCell ref="B33:AC34"/>
    <mergeCell ref="AA31:AC31"/>
    <mergeCell ref="A1:AC1"/>
    <mergeCell ref="B4:AC4"/>
    <mergeCell ref="R7:AC7"/>
    <mergeCell ref="R8:AC8"/>
    <mergeCell ref="R9:AC9"/>
    <mergeCell ref="R10:AC10"/>
    <mergeCell ref="B19:AC20"/>
    <mergeCell ref="B11:AC13"/>
    <mergeCell ref="B16:AC18"/>
    <mergeCell ref="B21:AC21"/>
    <mergeCell ref="I24:K24"/>
    <mergeCell ref="W25:Y25"/>
  </mergeCells>
  <pageMargins left="0.25" right="0.25" top="0.75" bottom="0.75" header="0.3" footer="0.3"/>
  <pageSetup orientation="portrait" r:id="rId1"/>
  <headerFooter>
    <oddHeader>&amp;C&amp;"Calibri,Bold"&amp;12&amp;K000000SURFACE TRANSPORTATION BLOCK GRANT SET-ASIDE (STBG-SA)/TA CATEGORY 9 FUNDING CALL FOR PROJECTS</oddHeader>
    <oddFooter>&amp;L&amp;"Calibri,Regular"Corpus Christi MPO 2026 Project Application&amp;RPage 2 of 12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96" r:id="rId4" name="Drop Down 24">
              <controlPr locked="0" defaultSize="0" autoLine="0" autoPict="0">
                <anchor moveWithCells="1">
                  <from>
                    <xdr:col>10</xdr:col>
                    <xdr:colOff>47625</xdr:colOff>
                    <xdr:row>4</xdr:row>
                    <xdr:rowOff>76200</xdr:rowOff>
                  </from>
                  <to>
                    <xdr:col>22</xdr:col>
                    <xdr:colOff>209550</xdr:colOff>
                    <xdr:row>4</xdr:row>
                    <xdr:rowOff>257175</xdr:rowOff>
                  </to>
                </anchor>
              </controlPr>
            </control>
          </mc:Choice>
        </mc:AlternateContent>
        <mc:AlternateContent xmlns:mc="http://schemas.openxmlformats.org/markup-compatibility/2006">
          <mc:Choice Requires="x14">
            <control shapeId="3097" r:id="rId5" name="Drop Down 25">
              <controlPr locked="0" defaultSize="0" autoLine="0" autoPict="0">
                <anchor moveWithCells="1">
                  <from>
                    <xdr:col>13</xdr:col>
                    <xdr:colOff>219075</xdr:colOff>
                    <xdr:row>21</xdr:row>
                    <xdr:rowOff>38100</xdr:rowOff>
                  </from>
                  <to>
                    <xdr:col>19</xdr:col>
                    <xdr:colOff>219075</xdr:colOff>
                    <xdr:row>21</xdr:row>
                    <xdr:rowOff>190500</xdr:rowOff>
                  </to>
                </anchor>
              </controlPr>
            </control>
          </mc:Choice>
        </mc:AlternateContent>
        <mc:AlternateContent xmlns:mc="http://schemas.openxmlformats.org/markup-compatibility/2006">
          <mc:Choice Requires="x14">
            <control shapeId="3098" r:id="rId6" name="Drop Down 26">
              <controlPr locked="0" defaultSize="0" autoLine="0" autoPict="0">
                <anchor moveWithCells="1">
                  <from>
                    <xdr:col>7</xdr:col>
                    <xdr:colOff>76200</xdr:colOff>
                    <xdr:row>22</xdr:row>
                    <xdr:rowOff>19050</xdr:rowOff>
                  </from>
                  <to>
                    <xdr:col>14</xdr:col>
                    <xdr:colOff>190500</xdr:colOff>
                    <xdr:row>22</xdr:row>
                    <xdr:rowOff>171450</xdr:rowOff>
                  </to>
                </anchor>
              </controlPr>
            </control>
          </mc:Choice>
        </mc:AlternateContent>
        <mc:AlternateContent xmlns:mc="http://schemas.openxmlformats.org/markup-compatibility/2006">
          <mc:Choice Requires="x14">
            <control shapeId="3099" r:id="rId7" name="Drop Down 27">
              <controlPr locked="0" defaultSize="0" autoLine="0" autoPict="0">
                <anchor moveWithCells="1">
                  <from>
                    <xdr:col>21</xdr:col>
                    <xdr:colOff>76200</xdr:colOff>
                    <xdr:row>22</xdr:row>
                    <xdr:rowOff>19050</xdr:rowOff>
                  </from>
                  <to>
                    <xdr:col>28</xdr:col>
                    <xdr:colOff>190500</xdr:colOff>
                    <xdr:row>22</xdr:row>
                    <xdr:rowOff>171450</xdr:rowOff>
                  </to>
                </anchor>
              </controlPr>
            </control>
          </mc:Choice>
        </mc:AlternateContent>
        <mc:AlternateContent xmlns:mc="http://schemas.openxmlformats.org/markup-compatibility/2006">
          <mc:Choice Requires="x14">
            <control shapeId="3100" r:id="rId8" name="Drop Down 28">
              <controlPr locked="0" defaultSize="0" autoLine="0" autoPict="0">
                <anchor moveWithCells="1">
                  <from>
                    <xdr:col>11</xdr:col>
                    <xdr:colOff>28575</xdr:colOff>
                    <xdr:row>23</xdr:row>
                    <xdr:rowOff>9525</xdr:rowOff>
                  </from>
                  <to>
                    <xdr:col>13</xdr:col>
                    <xdr:colOff>152400</xdr:colOff>
                    <xdr:row>23</xdr:row>
                    <xdr:rowOff>152400</xdr:rowOff>
                  </to>
                </anchor>
              </controlPr>
            </control>
          </mc:Choice>
        </mc:AlternateContent>
        <mc:AlternateContent xmlns:mc="http://schemas.openxmlformats.org/markup-compatibility/2006">
          <mc:Choice Requires="x14">
            <control shapeId="3101" r:id="rId9" name="Drop Down 29">
              <controlPr locked="0" defaultSize="0" autoLine="0" autoPict="0">
                <anchor moveWithCells="1">
                  <from>
                    <xdr:col>25</xdr:col>
                    <xdr:colOff>38100</xdr:colOff>
                    <xdr:row>23</xdr:row>
                    <xdr:rowOff>0</xdr:rowOff>
                  </from>
                  <to>
                    <xdr:col>27</xdr:col>
                    <xdr:colOff>133350</xdr:colOff>
                    <xdr:row>23</xdr:row>
                    <xdr:rowOff>161925</xdr:rowOff>
                  </to>
                </anchor>
              </controlPr>
            </control>
          </mc:Choice>
        </mc:AlternateContent>
        <mc:AlternateContent xmlns:mc="http://schemas.openxmlformats.org/markup-compatibility/2006">
          <mc:Choice Requires="x14">
            <control shapeId="3102" r:id="rId10" name="Drop Down 30">
              <controlPr locked="0" defaultSize="0" autoLine="0" autoPict="0">
                <anchor moveWithCells="1">
                  <from>
                    <xdr:col>8</xdr:col>
                    <xdr:colOff>0</xdr:colOff>
                    <xdr:row>26</xdr:row>
                    <xdr:rowOff>19050</xdr:rowOff>
                  </from>
                  <to>
                    <xdr:col>12</xdr:col>
                    <xdr:colOff>9525</xdr:colOff>
                    <xdr:row>27</xdr:row>
                    <xdr:rowOff>28575</xdr:rowOff>
                  </to>
                </anchor>
              </controlPr>
            </control>
          </mc:Choice>
        </mc:AlternateContent>
        <mc:AlternateContent xmlns:mc="http://schemas.openxmlformats.org/markup-compatibility/2006">
          <mc:Choice Requires="x14">
            <control shapeId="3103" r:id="rId11" name="Drop Down 31">
              <controlPr locked="0" defaultSize="0" autoLine="0" autoPict="0">
                <anchor moveWithCells="1">
                  <from>
                    <xdr:col>22</xdr:col>
                    <xdr:colOff>0</xdr:colOff>
                    <xdr:row>26</xdr:row>
                    <xdr:rowOff>19050</xdr:rowOff>
                  </from>
                  <to>
                    <xdr:col>26</xdr:col>
                    <xdr:colOff>66675</xdr:colOff>
                    <xdr:row>27</xdr:row>
                    <xdr:rowOff>19050</xdr:rowOff>
                  </to>
                </anchor>
              </controlPr>
            </control>
          </mc:Choice>
        </mc:AlternateContent>
        <mc:AlternateContent xmlns:mc="http://schemas.openxmlformats.org/markup-compatibility/2006">
          <mc:Choice Requires="x14">
            <control shapeId="3104" r:id="rId12" name="Drop Down 32">
              <controlPr locked="0" defaultSize="0" autoLine="0" autoPict="0">
                <anchor moveWithCells="1">
                  <from>
                    <xdr:col>15</xdr:col>
                    <xdr:colOff>28575</xdr:colOff>
                    <xdr:row>28</xdr:row>
                    <xdr:rowOff>19050</xdr:rowOff>
                  </from>
                  <to>
                    <xdr:col>17</xdr:col>
                    <xdr:colOff>133350</xdr:colOff>
                    <xdr:row>29</xdr:row>
                    <xdr:rowOff>28575</xdr:rowOff>
                  </to>
                </anchor>
              </controlPr>
            </control>
          </mc:Choice>
        </mc:AlternateContent>
        <mc:AlternateContent xmlns:mc="http://schemas.openxmlformats.org/markup-compatibility/2006">
          <mc:Choice Requires="x14">
            <control shapeId="3105" r:id="rId13" name="Drop Down 33">
              <controlPr locked="0" defaultSize="0" autoLine="0" autoPict="0">
                <anchor moveWithCells="1">
                  <from>
                    <xdr:col>12</xdr:col>
                    <xdr:colOff>28575</xdr:colOff>
                    <xdr:row>30</xdr:row>
                    <xdr:rowOff>0</xdr:rowOff>
                  </from>
                  <to>
                    <xdr:col>17</xdr:col>
                    <xdr:colOff>104775</xdr:colOff>
                    <xdr:row>31</xdr:row>
                    <xdr:rowOff>9525</xdr:rowOff>
                  </to>
                </anchor>
              </controlPr>
            </control>
          </mc:Choice>
        </mc:AlternateContent>
        <mc:AlternateContent xmlns:mc="http://schemas.openxmlformats.org/markup-compatibility/2006">
          <mc:Choice Requires="x14">
            <control shapeId="3106" r:id="rId14" name="Drop Down 34">
              <controlPr locked="0" defaultSize="0" autoLine="0" autoPict="0">
                <anchor moveWithCells="1">
                  <from>
                    <xdr:col>10</xdr:col>
                    <xdr:colOff>9525</xdr:colOff>
                    <xdr:row>35</xdr:row>
                    <xdr:rowOff>28575</xdr:rowOff>
                  </from>
                  <to>
                    <xdr:col>14</xdr:col>
                    <xdr:colOff>95250</xdr:colOff>
                    <xdr:row>36</xdr:row>
                    <xdr:rowOff>9525</xdr:rowOff>
                  </to>
                </anchor>
              </controlPr>
            </control>
          </mc:Choice>
        </mc:AlternateContent>
        <mc:AlternateContent xmlns:mc="http://schemas.openxmlformats.org/markup-compatibility/2006">
          <mc:Choice Requires="x14">
            <control shapeId="3107" r:id="rId15" name="Drop Down 35">
              <controlPr locked="0" defaultSize="0" autoLine="0" autoPict="0">
                <anchor moveWithCells="1">
                  <from>
                    <xdr:col>22</xdr:col>
                    <xdr:colOff>9525</xdr:colOff>
                    <xdr:row>35</xdr:row>
                    <xdr:rowOff>19050</xdr:rowOff>
                  </from>
                  <to>
                    <xdr:col>24</xdr:col>
                    <xdr:colOff>152400</xdr:colOff>
                    <xdr:row>36</xdr:row>
                    <xdr:rowOff>38100</xdr:rowOff>
                  </to>
                </anchor>
              </controlPr>
            </control>
          </mc:Choice>
        </mc:AlternateContent>
        <mc:AlternateContent xmlns:mc="http://schemas.openxmlformats.org/markup-compatibility/2006">
          <mc:Choice Requires="x14">
            <control shapeId="3108" r:id="rId16" name="Drop Down 36">
              <controlPr locked="0" defaultSize="0" autoLine="0" autoPict="0">
                <anchor moveWithCells="1">
                  <from>
                    <xdr:col>22</xdr:col>
                    <xdr:colOff>9525</xdr:colOff>
                    <xdr:row>37</xdr:row>
                    <xdr:rowOff>19050</xdr:rowOff>
                  </from>
                  <to>
                    <xdr:col>24</xdr:col>
                    <xdr:colOff>180975</xdr:colOff>
                    <xdr:row>38</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E519E-8A55-4D39-8488-F87FBC9E070A}">
  <sheetPr codeName="Sheet3"/>
  <dimension ref="A1:AD47"/>
  <sheetViews>
    <sheetView view="pageLayout" zoomScaleNormal="100" workbookViewId="0">
      <selection activeCell="M24" sqref="M24"/>
    </sheetView>
  </sheetViews>
  <sheetFormatPr defaultColWidth="9.140625" defaultRowHeight="12.75" x14ac:dyDescent="0.2"/>
  <cols>
    <col min="1" max="29" width="3.42578125" style="27" customWidth="1"/>
    <col min="30" max="16384" width="9.140625" style="27"/>
  </cols>
  <sheetData>
    <row r="1" spans="1:29" ht="18.75" x14ac:dyDescent="0.2">
      <c r="A1" s="135" t="s">
        <v>84</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row>
    <row r="2" spans="1:29" ht="9" customHeight="1" x14ac:dyDescent="0.2">
      <c r="T2" s="108"/>
    </row>
    <row r="3" spans="1:29" x14ac:dyDescent="0.2">
      <c r="A3" s="104" t="s">
        <v>33</v>
      </c>
      <c r="B3" s="28" t="s">
        <v>85</v>
      </c>
      <c r="T3" s="108"/>
    </row>
    <row r="4" spans="1:29" x14ac:dyDescent="0.2">
      <c r="A4" s="104"/>
      <c r="B4" s="149" t="s">
        <v>902</v>
      </c>
      <c r="C4" s="149"/>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row>
    <row r="5" spans="1:29" x14ac:dyDescent="0.2">
      <c r="A5" s="104"/>
      <c r="B5" s="149"/>
      <c r="C5" s="149"/>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row>
    <row r="6" spans="1:29" x14ac:dyDescent="0.2">
      <c r="A6" s="104"/>
      <c r="B6" s="149"/>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row>
    <row r="7" spans="1:29" x14ac:dyDescent="0.2">
      <c r="A7" s="104"/>
      <c r="B7" s="149"/>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row>
    <row r="8" spans="1:29" x14ac:dyDescent="0.2">
      <c r="C8" s="5" t="s">
        <v>86</v>
      </c>
      <c r="D8" s="5"/>
      <c r="M8" s="150"/>
      <c r="N8" s="150"/>
      <c r="O8" s="150"/>
      <c r="P8" s="150"/>
      <c r="Q8" s="150"/>
      <c r="R8" s="150"/>
      <c r="S8" s="150"/>
      <c r="T8" s="150"/>
      <c r="U8" s="150"/>
      <c r="V8" s="150"/>
      <c r="W8" s="150"/>
      <c r="X8" s="150"/>
      <c r="Y8" s="150"/>
      <c r="Z8" s="150"/>
      <c r="AA8" s="150"/>
      <c r="AB8" s="150"/>
      <c r="AC8" s="150"/>
    </row>
    <row r="9" spans="1:29" x14ac:dyDescent="0.2">
      <c r="C9" s="5" t="s">
        <v>87</v>
      </c>
      <c r="D9" s="5"/>
      <c r="M9" s="150"/>
      <c r="N9" s="150"/>
      <c r="O9" s="150"/>
      <c r="P9" s="150"/>
      <c r="Q9" s="150"/>
      <c r="R9" s="150"/>
      <c r="S9" s="150"/>
      <c r="T9" s="150"/>
      <c r="U9" s="150"/>
      <c r="V9" s="150"/>
      <c r="W9" s="150"/>
      <c r="X9" s="150"/>
      <c r="Y9" s="150"/>
      <c r="Z9" s="150"/>
      <c r="AA9" s="150"/>
      <c r="AB9" s="150"/>
      <c r="AC9" s="150"/>
    </row>
    <row r="10" spans="1:29" x14ac:dyDescent="0.2">
      <c r="C10" s="5" t="s">
        <v>88</v>
      </c>
      <c r="D10" s="5"/>
      <c r="K10" s="116"/>
      <c r="L10" s="116"/>
      <c r="M10" s="150"/>
      <c r="N10" s="150"/>
      <c r="O10" s="150"/>
      <c r="P10" s="150"/>
      <c r="Q10" s="150"/>
      <c r="R10" s="150"/>
      <c r="S10" s="150"/>
      <c r="T10" s="150"/>
      <c r="U10" s="150"/>
      <c r="V10" s="150"/>
      <c r="W10" s="150"/>
      <c r="X10" s="150"/>
      <c r="Y10" s="150"/>
      <c r="Z10" s="150"/>
      <c r="AA10" s="150"/>
      <c r="AB10" s="150"/>
      <c r="AC10" s="150"/>
    </row>
    <row r="11" spans="1:29" x14ac:dyDescent="0.2">
      <c r="C11" s="5" t="s">
        <v>89</v>
      </c>
      <c r="D11" s="5"/>
      <c r="M11" s="150"/>
      <c r="N11" s="150"/>
      <c r="O11" s="150"/>
      <c r="P11" s="150"/>
      <c r="Q11" s="150"/>
      <c r="R11" s="150"/>
      <c r="S11" s="150"/>
      <c r="T11" s="150"/>
      <c r="U11" s="150"/>
      <c r="V11" s="150"/>
      <c r="W11" s="150"/>
      <c r="X11" s="150"/>
      <c r="Y11" s="150"/>
      <c r="Z11" s="150"/>
      <c r="AA11" s="150"/>
      <c r="AB11" s="150"/>
      <c r="AC11" s="150"/>
    </row>
    <row r="12" spans="1:29" x14ac:dyDescent="0.2">
      <c r="C12" s="5" t="s">
        <v>90</v>
      </c>
      <c r="D12" s="5"/>
      <c r="M12" s="150"/>
      <c r="N12" s="150"/>
      <c r="O12" s="150"/>
      <c r="P12" s="150"/>
      <c r="Q12" s="150"/>
      <c r="R12" s="150"/>
      <c r="S12" s="150"/>
      <c r="T12" s="150"/>
      <c r="U12" s="150"/>
      <c r="V12" s="150"/>
      <c r="W12" s="150"/>
      <c r="X12" s="150"/>
      <c r="Y12" s="150"/>
      <c r="Z12" s="150"/>
      <c r="AA12" s="150"/>
      <c r="AB12" s="150"/>
      <c r="AC12" s="150"/>
    </row>
    <row r="13" spans="1:29" ht="14.25" customHeight="1" x14ac:dyDescent="0.2">
      <c r="B13" s="4"/>
      <c r="C13" s="5" t="s">
        <v>91</v>
      </c>
      <c r="D13" s="5"/>
      <c r="M13" s="150"/>
      <c r="N13" s="150"/>
      <c r="O13" s="150"/>
      <c r="P13" s="150"/>
      <c r="Q13" s="150"/>
      <c r="R13" s="150"/>
      <c r="S13" s="150"/>
      <c r="T13" s="150"/>
      <c r="U13" s="150"/>
      <c r="V13" s="150"/>
      <c r="W13" s="150"/>
      <c r="X13" s="150"/>
      <c r="Y13" s="150"/>
      <c r="Z13" s="150"/>
      <c r="AA13" s="150"/>
      <c r="AB13" s="150"/>
      <c r="AC13" s="150"/>
    </row>
    <row r="14" spans="1:29" x14ac:dyDescent="0.2">
      <c r="C14" s="5" t="s">
        <v>92</v>
      </c>
      <c r="D14" s="5"/>
      <c r="M14" s="150"/>
      <c r="N14" s="150"/>
      <c r="O14" s="150"/>
      <c r="P14" s="150"/>
      <c r="Q14" s="150"/>
      <c r="R14" s="150"/>
      <c r="S14" s="150"/>
      <c r="T14" s="150"/>
      <c r="U14" s="150"/>
      <c r="V14" s="150"/>
      <c r="W14" s="150"/>
      <c r="X14" s="150"/>
      <c r="Y14" s="150"/>
      <c r="Z14" s="150"/>
      <c r="AA14" s="150"/>
      <c r="AB14" s="150"/>
      <c r="AC14" s="150"/>
    </row>
    <row r="15" spans="1:29" x14ac:dyDescent="0.2">
      <c r="C15" s="5" t="s">
        <v>93</v>
      </c>
      <c r="D15" s="5"/>
      <c r="M15" s="150"/>
      <c r="N15" s="150"/>
      <c r="O15" s="150"/>
      <c r="P15" s="150"/>
      <c r="Q15" s="150"/>
      <c r="R15" s="150"/>
      <c r="S15" s="150"/>
      <c r="T15" s="150"/>
      <c r="U15" s="150"/>
      <c r="V15" s="150"/>
      <c r="W15" s="150"/>
      <c r="X15" s="150"/>
      <c r="Y15" s="150"/>
      <c r="Z15" s="150"/>
      <c r="AA15" s="150"/>
      <c r="AB15" s="150"/>
      <c r="AC15" s="150"/>
    </row>
    <row r="16" spans="1:29" ht="16.5" customHeight="1" x14ac:dyDescent="0.2">
      <c r="C16" s="5" t="s">
        <v>873</v>
      </c>
      <c r="D16" s="119"/>
      <c r="E16" s="119"/>
      <c r="F16" s="119"/>
      <c r="G16" s="119"/>
      <c r="H16" s="119"/>
      <c r="I16" s="119"/>
      <c r="J16" s="119"/>
      <c r="K16" s="119"/>
      <c r="L16" s="119"/>
      <c r="Q16" s="107"/>
      <c r="R16" s="120"/>
      <c r="S16" s="120"/>
      <c r="T16" s="120"/>
    </row>
    <row r="17" spans="1:30" ht="16.5" customHeight="1" x14ac:dyDescent="0.2">
      <c r="C17" s="151"/>
      <c r="D17" s="151"/>
      <c r="E17" s="151"/>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C17" s="151"/>
    </row>
    <row r="18" spans="1:30" x14ac:dyDescent="0.2">
      <c r="C18" s="5" t="s">
        <v>75</v>
      </c>
      <c r="E18" s="150"/>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row>
    <row r="19" spans="1:30" ht="6.75" customHeight="1" x14ac:dyDescent="0.2"/>
    <row r="20" spans="1:30" x14ac:dyDescent="0.2">
      <c r="A20" s="104" t="s">
        <v>46</v>
      </c>
      <c r="B20" s="28" t="s">
        <v>94</v>
      </c>
    </row>
    <row r="21" spans="1:30" x14ac:dyDescent="0.2">
      <c r="B21" s="138" t="s">
        <v>859</v>
      </c>
      <c r="C21" s="138"/>
      <c r="D21" s="138"/>
      <c r="E21" s="138"/>
      <c r="F21" s="138"/>
      <c r="G21" s="138"/>
      <c r="H21" s="138"/>
      <c r="I21" s="138"/>
      <c r="J21" s="138"/>
      <c r="K21" s="138"/>
      <c r="L21" s="138"/>
      <c r="M21" s="138"/>
      <c r="N21" s="138"/>
      <c r="O21" s="138"/>
      <c r="P21" s="138"/>
      <c r="Q21" s="138"/>
      <c r="R21" s="138"/>
      <c r="S21" s="138"/>
      <c r="T21" s="138"/>
      <c r="U21" s="138"/>
      <c r="V21" s="138"/>
      <c r="W21" s="138"/>
      <c r="X21" s="138"/>
      <c r="Y21" s="138"/>
      <c r="Z21" s="138"/>
      <c r="AA21" s="138"/>
      <c r="AB21" s="138"/>
      <c r="AC21" s="138"/>
    </row>
    <row r="22" spans="1:30" x14ac:dyDescent="0.2">
      <c r="B22" s="138"/>
      <c r="C22" s="138"/>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row>
    <row r="23" spans="1:30" x14ac:dyDescent="0.2">
      <c r="B23" s="5"/>
      <c r="C23" s="5" t="s">
        <v>95</v>
      </c>
      <c r="D23" s="5"/>
      <c r="E23" s="5"/>
      <c r="F23" s="5"/>
      <c r="G23" s="5"/>
      <c r="H23" s="5"/>
      <c r="I23" s="5"/>
      <c r="J23" s="5"/>
      <c r="K23" s="5"/>
      <c r="L23" s="5"/>
      <c r="N23" s="5"/>
      <c r="O23" s="5" t="s">
        <v>874</v>
      </c>
      <c r="Z23" s="107" t="s">
        <v>71</v>
      </c>
      <c r="AA23" s="142"/>
      <c r="AB23" s="143"/>
      <c r="AD23" s="117"/>
    </row>
    <row r="24" spans="1:30" x14ac:dyDescent="0.2">
      <c r="B24" s="5"/>
      <c r="C24" s="5" t="s">
        <v>96</v>
      </c>
      <c r="D24" s="5"/>
      <c r="E24" s="5"/>
      <c r="F24" s="5"/>
      <c r="G24" s="5"/>
      <c r="H24" s="5"/>
      <c r="I24" s="5"/>
      <c r="J24" s="5"/>
      <c r="K24" s="5"/>
      <c r="L24" s="5"/>
      <c r="N24" s="5"/>
      <c r="O24" s="5" t="s">
        <v>63</v>
      </c>
      <c r="R24" s="142"/>
      <c r="S24" s="143"/>
      <c r="T24" s="27" t="s">
        <v>70</v>
      </c>
      <c r="Z24" s="129" t="s">
        <v>882</v>
      </c>
      <c r="AA24" s="142"/>
      <c r="AB24" s="143"/>
      <c r="AC24" s="27" t="s">
        <v>59</v>
      </c>
    </row>
    <row r="25" spans="1:30" x14ac:dyDescent="0.2">
      <c r="B25" s="5"/>
      <c r="C25" s="5" t="s">
        <v>97</v>
      </c>
      <c r="D25" s="5"/>
      <c r="E25" s="5"/>
      <c r="F25" s="5"/>
      <c r="G25" s="5"/>
      <c r="H25" s="5"/>
      <c r="I25" s="5"/>
      <c r="J25" s="5"/>
      <c r="K25" s="5"/>
      <c r="L25" s="5"/>
      <c r="N25" s="5"/>
      <c r="O25" s="5" t="s">
        <v>65</v>
      </c>
      <c r="R25" s="142"/>
      <c r="S25" s="143"/>
      <c r="T25" s="27" t="s">
        <v>70</v>
      </c>
      <c r="Z25" s="107" t="s">
        <v>851</v>
      </c>
      <c r="AA25" s="142"/>
      <c r="AB25" s="143"/>
    </row>
    <row r="26" spans="1:30" x14ac:dyDescent="0.2">
      <c r="B26" s="5"/>
      <c r="C26" s="5" t="s">
        <v>98</v>
      </c>
      <c r="D26" s="5"/>
      <c r="E26" s="5"/>
      <c r="F26" s="5"/>
      <c r="G26" s="5"/>
      <c r="H26" s="5"/>
      <c r="I26" s="5"/>
      <c r="J26" s="5"/>
      <c r="K26" s="5"/>
      <c r="L26" s="5"/>
      <c r="N26" s="5"/>
      <c r="O26" s="5" t="s">
        <v>72</v>
      </c>
      <c r="Z26" s="107" t="s">
        <v>71</v>
      </c>
      <c r="AA26" s="142"/>
      <c r="AB26" s="143"/>
    </row>
    <row r="27" spans="1:30" x14ac:dyDescent="0.2">
      <c r="B27" s="5"/>
      <c r="C27" s="5" t="s">
        <v>99</v>
      </c>
      <c r="D27" s="5"/>
      <c r="E27" s="5"/>
      <c r="F27" s="5"/>
      <c r="G27" s="5"/>
      <c r="H27" s="5"/>
      <c r="I27" s="5"/>
      <c r="J27" s="5"/>
      <c r="K27" s="5"/>
      <c r="L27" s="5"/>
      <c r="N27" s="5"/>
      <c r="O27" s="5" t="s">
        <v>848</v>
      </c>
      <c r="Z27" s="107" t="s">
        <v>71</v>
      </c>
      <c r="AA27" s="142"/>
      <c r="AB27" s="143"/>
    </row>
    <row r="28" spans="1:30" x14ac:dyDescent="0.2">
      <c r="B28" s="5"/>
      <c r="C28" s="5" t="s">
        <v>100</v>
      </c>
      <c r="D28" s="5"/>
      <c r="E28" s="5"/>
      <c r="F28" s="5"/>
      <c r="G28" s="5"/>
      <c r="H28" s="5"/>
      <c r="I28" s="5"/>
      <c r="J28" s="5"/>
      <c r="K28" s="5"/>
      <c r="L28" s="5"/>
      <c r="M28" s="5"/>
      <c r="N28" s="5"/>
      <c r="O28" s="5" t="s">
        <v>849</v>
      </c>
      <c r="P28" s="5"/>
      <c r="Q28" s="117"/>
      <c r="R28" s="117"/>
      <c r="S28" s="117"/>
      <c r="T28" s="117"/>
      <c r="V28" s="117"/>
      <c r="W28" s="117"/>
      <c r="X28" s="117"/>
      <c r="Y28" s="117"/>
      <c r="Z28" s="129" t="s">
        <v>898</v>
      </c>
      <c r="AA28" s="142"/>
      <c r="AB28" s="143"/>
      <c r="AC28" s="117" t="s">
        <v>883</v>
      </c>
    </row>
    <row r="29" spans="1:30" x14ac:dyDescent="0.2">
      <c r="B29" s="5"/>
      <c r="C29" s="5" t="s">
        <v>101</v>
      </c>
      <c r="D29" s="5"/>
      <c r="E29" s="5"/>
      <c r="F29" s="5"/>
      <c r="G29" s="5"/>
      <c r="H29" s="5"/>
      <c r="I29" s="5"/>
      <c r="J29" s="5"/>
      <c r="K29" s="5"/>
      <c r="L29" s="5"/>
      <c r="M29" s="5"/>
      <c r="N29" s="5"/>
      <c r="P29" s="5"/>
      <c r="Q29" s="117"/>
      <c r="R29" s="117"/>
      <c r="S29" s="117"/>
      <c r="T29" s="117"/>
      <c r="U29" s="117"/>
      <c r="Y29" s="117"/>
      <c r="Z29" s="107" t="s">
        <v>853</v>
      </c>
      <c r="AA29" s="142"/>
      <c r="AB29" s="143"/>
      <c r="AC29" s="117" t="s">
        <v>70</v>
      </c>
    </row>
    <row r="30" spans="1:30" x14ac:dyDescent="0.2">
      <c r="B30" s="5"/>
      <c r="C30" s="5" t="s">
        <v>102</v>
      </c>
      <c r="D30" s="5"/>
      <c r="E30" s="5"/>
      <c r="F30" s="5"/>
      <c r="G30" s="5"/>
      <c r="H30" s="5"/>
      <c r="I30" s="5"/>
      <c r="J30" s="5"/>
      <c r="K30" s="5"/>
      <c r="L30" s="5"/>
      <c r="N30" s="5"/>
      <c r="O30" s="5" t="s">
        <v>875</v>
      </c>
    </row>
    <row r="31" spans="1:30" ht="15" customHeight="1" x14ac:dyDescent="0.2">
      <c r="B31" s="5"/>
      <c r="C31" s="148" t="s">
        <v>103</v>
      </c>
      <c r="D31" s="148"/>
      <c r="E31" s="148"/>
      <c r="F31" s="148"/>
      <c r="G31" s="148"/>
      <c r="H31" s="148"/>
      <c r="I31" s="148"/>
      <c r="J31" s="148"/>
      <c r="K31" s="148"/>
      <c r="L31" s="148"/>
      <c r="N31" s="5"/>
      <c r="P31" s="114" t="s">
        <v>67</v>
      </c>
      <c r="Z31" s="107" t="s">
        <v>71</v>
      </c>
      <c r="AA31" s="142"/>
      <c r="AB31" s="143"/>
    </row>
    <row r="32" spans="1:30" ht="12.75" customHeight="1" x14ac:dyDescent="0.2">
      <c r="B32" s="5"/>
      <c r="C32" s="148"/>
      <c r="D32" s="148"/>
      <c r="E32" s="148"/>
      <c r="F32" s="148"/>
      <c r="G32" s="148"/>
      <c r="H32" s="148"/>
      <c r="I32" s="148"/>
      <c r="J32" s="148"/>
      <c r="K32" s="148"/>
      <c r="L32" s="148"/>
      <c r="M32" s="121"/>
      <c r="N32" s="121"/>
      <c r="P32" s="5" t="s">
        <v>66</v>
      </c>
      <c r="Q32" s="117"/>
      <c r="R32" s="117"/>
      <c r="S32" s="117"/>
      <c r="T32" s="117"/>
      <c r="U32" s="117"/>
      <c r="V32" s="117"/>
      <c r="W32" s="117"/>
      <c r="X32" s="117"/>
      <c r="Y32" s="117"/>
      <c r="Z32" s="117"/>
      <c r="AA32" s="117"/>
      <c r="AB32" s="117"/>
      <c r="AC32" s="117"/>
    </row>
    <row r="33" spans="2:29" x14ac:dyDescent="0.2">
      <c r="B33" s="5"/>
      <c r="C33" s="5" t="s">
        <v>73</v>
      </c>
      <c r="D33" s="121"/>
      <c r="E33" s="121"/>
      <c r="F33" s="121"/>
      <c r="G33" s="121"/>
      <c r="H33" s="121"/>
      <c r="I33" s="121"/>
      <c r="J33" s="121"/>
      <c r="K33" s="121"/>
      <c r="L33" s="121"/>
      <c r="N33" s="5"/>
      <c r="P33" s="5" t="s">
        <v>857</v>
      </c>
      <c r="Q33" s="117"/>
      <c r="R33" s="117"/>
      <c r="S33" s="117"/>
      <c r="T33" s="117"/>
      <c r="U33" s="117"/>
      <c r="V33" s="117"/>
      <c r="W33" s="117"/>
      <c r="X33" s="117"/>
      <c r="Y33" s="117"/>
      <c r="AC33" s="117"/>
    </row>
    <row r="34" spans="2:29" ht="15" customHeight="1" x14ac:dyDescent="0.2">
      <c r="B34" s="5"/>
      <c r="C34" s="148" t="s">
        <v>74</v>
      </c>
      <c r="D34" s="148"/>
      <c r="E34" s="148"/>
      <c r="F34" s="148"/>
      <c r="G34" s="148"/>
      <c r="H34" s="148"/>
      <c r="I34" s="148"/>
      <c r="J34" s="148"/>
      <c r="K34" s="148"/>
      <c r="L34" s="148"/>
      <c r="M34" s="148"/>
      <c r="N34" s="5"/>
      <c r="O34" s="5"/>
      <c r="P34" s="114" t="s">
        <v>68</v>
      </c>
      <c r="Q34" s="117"/>
      <c r="R34" s="117"/>
      <c r="S34" s="117"/>
      <c r="T34" s="117"/>
      <c r="U34" s="117"/>
      <c r="V34" s="117"/>
      <c r="W34" s="117"/>
      <c r="X34" s="117"/>
      <c r="Y34" s="117"/>
      <c r="Z34" s="117"/>
      <c r="AA34" s="117"/>
      <c r="AB34" s="117"/>
      <c r="AC34" s="117"/>
    </row>
    <row r="35" spans="2:29" ht="12.75" customHeight="1" x14ac:dyDescent="0.2">
      <c r="B35" s="5"/>
      <c r="C35" s="148"/>
      <c r="D35" s="148"/>
      <c r="E35" s="148"/>
      <c r="F35" s="148"/>
      <c r="G35" s="148"/>
      <c r="H35" s="148"/>
      <c r="I35" s="148"/>
      <c r="J35" s="148"/>
      <c r="K35" s="148"/>
      <c r="L35" s="148"/>
      <c r="M35" s="148"/>
      <c r="N35" s="5"/>
      <c r="O35" s="5"/>
      <c r="P35" s="148" t="s">
        <v>69</v>
      </c>
      <c r="Q35" s="148"/>
      <c r="R35" s="148"/>
      <c r="S35" s="148"/>
      <c r="T35" s="148"/>
      <c r="U35" s="148"/>
      <c r="V35" s="148"/>
      <c r="W35" s="148"/>
      <c r="X35" s="148"/>
      <c r="Y35" s="148"/>
      <c r="Z35" s="148"/>
      <c r="AA35" s="148"/>
      <c r="AB35" s="148"/>
      <c r="AC35" s="148"/>
    </row>
    <row r="36" spans="2:29" x14ac:dyDescent="0.2">
      <c r="B36" s="5"/>
      <c r="C36" s="5" t="s">
        <v>64</v>
      </c>
      <c r="D36" s="121"/>
      <c r="E36" s="121"/>
      <c r="F36" s="121"/>
      <c r="G36" s="121"/>
      <c r="H36" s="121"/>
      <c r="I36" s="121"/>
      <c r="J36" s="121"/>
      <c r="K36" s="121"/>
      <c r="L36" s="121"/>
      <c r="M36" s="121"/>
      <c r="N36" s="5"/>
      <c r="O36" s="5"/>
      <c r="P36" s="148"/>
      <c r="Q36" s="148"/>
      <c r="R36" s="148"/>
      <c r="S36" s="148"/>
      <c r="T36" s="148"/>
      <c r="U36" s="148"/>
      <c r="V36" s="148"/>
      <c r="W36" s="148"/>
      <c r="X36" s="148"/>
      <c r="Y36" s="148"/>
      <c r="Z36" s="148"/>
      <c r="AA36" s="148"/>
      <c r="AB36" s="148"/>
      <c r="AC36" s="148"/>
    </row>
    <row r="37" spans="2:29" x14ac:dyDescent="0.2">
      <c r="B37" s="5"/>
      <c r="C37" s="27" t="s">
        <v>75</v>
      </c>
      <c r="D37" s="117"/>
      <c r="E37" s="145"/>
      <c r="F37" s="146"/>
      <c r="G37" s="146"/>
      <c r="H37" s="146"/>
      <c r="I37" s="146"/>
      <c r="J37" s="146"/>
      <c r="K37" s="146"/>
      <c r="L37" s="146"/>
      <c r="M37" s="146"/>
      <c r="N37" s="146"/>
      <c r="O37" s="146"/>
      <c r="P37" s="146"/>
      <c r="Q37" s="146"/>
      <c r="R37" s="146"/>
      <c r="S37" s="146"/>
      <c r="T37" s="146"/>
      <c r="U37" s="146"/>
      <c r="V37" s="146"/>
      <c r="W37" s="146"/>
      <c r="X37" s="146"/>
      <c r="Y37" s="146"/>
      <c r="Z37" s="146"/>
      <c r="AA37" s="146"/>
      <c r="AB37" s="146"/>
      <c r="AC37" s="147"/>
    </row>
    <row r="38" spans="2:29" ht="12.75" customHeight="1" x14ac:dyDescent="0.2">
      <c r="B38" s="144" t="s">
        <v>876</v>
      </c>
      <c r="C38" s="144"/>
      <c r="D38" s="144"/>
      <c r="E38" s="144"/>
      <c r="F38" s="144"/>
      <c r="G38" s="144"/>
      <c r="H38" s="144"/>
      <c r="I38" s="144"/>
      <c r="J38" s="144"/>
      <c r="K38" s="144"/>
      <c r="L38" s="144"/>
      <c r="M38" s="144"/>
      <c r="N38" s="144"/>
      <c r="O38" s="144"/>
      <c r="P38" s="144"/>
      <c r="Q38" s="144"/>
      <c r="R38" s="144"/>
      <c r="S38" s="144"/>
      <c r="T38" s="144"/>
      <c r="U38" s="144"/>
      <c r="V38" s="144"/>
      <c r="W38" s="144"/>
      <c r="X38" s="144"/>
      <c r="Y38" s="144"/>
      <c r="Z38" s="144"/>
      <c r="AA38" s="144"/>
      <c r="AB38" s="144"/>
      <c r="AC38" s="144"/>
    </row>
    <row r="39" spans="2:29" x14ac:dyDescent="0.2">
      <c r="B39" s="144"/>
      <c r="C39" s="144"/>
      <c r="D39" s="144"/>
      <c r="E39" s="144"/>
      <c r="F39" s="144"/>
      <c r="G39" s="144"/>
      <c r="H39" s="144"/>
      <c r="I39" s="144"/>
      <c r="J39" s="144"/>
      <c r="K39" s="144"/>
      <c r="L39" s="144"/>
      <c r="M39" s="144"/>
      <c r="N39" s="144"/>
      <c r="O39" s="144"/>
      <c r="P39" s="144"/>
      <c r="Q39" s="144"/>
      <c r="R39" s="144"/>
      <c r="S39" s="144"/>
      <c r="T39" s="144"/>
      <c r="U39" s="144"/>
      <c r="V39" s="144"/>
      <c r="W39" s="144"/>
      <c r="X39" s="144"/>
      <c r="Y39" s="144"/>
      <c r="Z39" s="144"/>
      <c r="AA39" s="144"/>
      <c r="AB39" s="144"/>
      <c r="AC39" s="144"/>
    </row>
    <row r="40" spans="2:29" x14ac:dyDescent="0.2">
      <c r="B40" s="144"/>
      <c r="C40" s="144"/>
      <c r="D40" s="144"/>
      <c r="E40" s="144"/>
      <c r="F40" s="144"/>
      <c r="G40" s="144"/>
      <c r="H40" s="144"/>
      <c r="I40" s="144"/>
      <c r="J40" s="144"/>
      <c r="K40" s="144"/>
      <c r="L40" s="144"/>
      <c r="M40" s="144"/>
      <c r="N40" s="144"/>
      <c r="O40" s="144"/>
      <c r="P40" s="144"/>
      <c r="Q40" s="144"/>
      <c r="R40" s="144"/>
      <c r="S40" s="144"/>
      <c r="T40" s="144"/>
      <c r="U40" s="144"/>
      <c r="V40" s="144"/>
      <c r="W40" s="144"/>
      <c r="X40" s="144"/>
      <c r="Y40" s="144"/>
      <c r="Z40" s="144"/>
      <c r="AA40" s="144"/>
      <c r="AB40" s="144"/>
      <c r="AC40" s="144"/>
    </row>
    <row r="41" spans="2:29" x14ac:dyDescent="0.2">
      <c r="B41" s="144"/>
      <c r="C41" s="144"/>
      <c r="D41" s="144"/>
      <c r="E41" s="144"/>
      <c r="F41" s="144"/>
      <c r="G41" s="144"/>
      <c r="H41" s="144"/>
      <c r="I41" s="144"/>
      <c r="J41" s="144"/>
      <c r="K41" s="144"/>
      <c r="L41" s="144"/>
      <c r="M41" s="144"/>
      <c r="N41" s="144"/>
      <c r="O41" s="144"/>
      <c r="P41" s="144"/>
      <c r="Q41" s="144"/>
      <c r="R41" s="144"/>
      <c r="S41" s="144"/>
      <c r="T41" s="144"/>
      <c r="U41" s="144"/>
      <c r="V41" s="144"/>
      <c r="W41" s="144"/>
      <c r="X41" s="144"/>
      <c r="Y41" s="144"/>
      <c r="Z41" s="144"/>
      <c r="AA41" s="144"/>
      <c r="AB41" s="144"/>
      <c r="AC41" s="144"/>
    </row>
    <row r="42" spans="2:29" x14ac:dyDescent="0.2">
      <c r="B42" s="144"/>
      <c r="C42" s="144"/>
      <c r="D42" s="144"/>
      <c r="E42" s="144"/>
      <c r="F42" s="144"/>
      <c r="G42" s="144"/>
      <c r="H42" s="144"/>
      <c r="I42" s="144"/>
      <c r="J42" s="144"/>
      <c r="K42" s="144"/>
      <c r="L42" s="144"/>
      <c r="M42" s="144"/>
      <c r="N42" s="144"/>
      <c r="O42" s="144"/>
      <c r="P42" s="144"/>
      <c r="Q42" s="144"/>
      <c r="R42" s="144"/>
      <c r="S42" s="144"/>
      <c r="T42" s="144"/>
      <c r="U42" s="144"/>
      <c r="V42" s="144"/>
      <c r="W42" s="144"/>
      <c r="X42" s="144"/>
      <c r="Y42" s="144"/>
      <c r="Z42" s="144"/>
      <c r="AA42" s="144"/>
      <c r="AB42" s="144"/>
      <c r="AC42" s="144"/>
    </row>
    <row r="43" spans="2:29" ht="6" customHeight="1" x14ac:dyDescent="0.2">
      <c r="B43" s="127"/>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row>
    <row r="44" spans="2:29" ht="6" customHeight="1" x14ac:dyDescent="0.2"/>
    <row r="45" spans="2:29" ht="12.6" customHeight="1" x14ac:dyDescent="0.2">
      <c r="D45" s="138"/>
      <c r="E45" s="138"/>
      <c r="F45" s="138"/>
      <c r="G45" s="138"/>
      <c r="H45" s="138"/>
      <c r="I45" s="138"/>
      <c r="J45" s="138"/>
      <c r="K45" s="138"/>
      <c r="L45" s="138"/>
      <c r="M45" s="138"/>
      <c r="N45" s="138"/>
      <c r="O45" s="138"/>
      <c r="P45" s="138"/>
      <c r="Q45" s="138"/>
      <c r="R45" s="138"/>
      <c r="S45" s="138"/>
      <c r="T45" s="138"/>
      <c r="U45" s="138"/>
      <c r="V45" s="138"/>
      <c r="W45" s="138"/>
      <c r="X45" s="138"/>
      <c r="Y45" s="138"/>
      <c r="Z45" s="138"/>
      <c r="AA45" s="138"/>
      <c r="AB45" s="138"/>
      <c r="AC45" s="138"/>
    </row>
    <row r="46" spans="2:29" x14ac:dyDescent="0.2">
      <c r="D46" s="138"/>
      <c r="E46" s="138"/>
      <c r="F46" s="138"/>
      <c r="G46" s="138"/>
      <c r="H46" s="138"/>
      <c r="I46" s="138"/>
      <c r="J46" s="138"/>
      <c r="K46" s="138"/>
      <c r="L46" s="138"/>
      <c r="M46" s="138"/>
      <c r="N46" s="138"/>
      <c r="O46" s="138"/>
      <c r="P46" s="138"/>
      <c r="Q46" s="138"/>
      <c r="R46" s="138"/>
      <c r="S46" s="138"/>
      <c r="T46" s="138"/>
      <c r="U46" s="138"/>
      <c r="V46" s="138"/>
      <c r="W46" s="138"/>
      <c r="X46" s="138"/>
      <c r="Y46" s="138"/>
      <c r="Z46" s="138"/>
      <c r="AA46" s="138"/>
      <c r="AB46" s="138"/>
      <c r="AC46" s="138"/>
    </row>
    <row r="47" spans="2:29" x14ac:dyDescent="0.2">
      <c r="D47" s="138"/>
      <c r="E47" s="138"/>
      <c r="F47" s="138"/>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row>
  </sheetData>
  <sheetProtection algorithmName="SHA-512" hashValue="GXz9bKenifDKeB8+hY5S7rjm6MLWDg345so4To+VAwR7uK5RmmhkZ5PIT3/Riys6fnX7viC+HklLkZjHN/ihOg==" saltValue="gW3QqDyU+2oYBk9utBMohg==" spinCount="100000" sheet="1" objects="1" scenarios="1"/>
  <mergeCells count="29">
    <mergeCell ref="D45:AC47"/>
    <mergeCell ref="M10:AC10"/>
    <mergeCell ref="M11:AC11"/>
    <mergeCell ref="M12:AC12"/>
    <mergeCell ref="M13:AC13"/>
    <mergeCell ref="M14:AC14"/>
    <mergeCell ref="M15:AC15"/>
    <mergeCell ref="B21:AC22"/>
    <mergeCell ref="R24:S24"/>
    <mergeCell ref="R25:S25"/>
    <mergeCell ref="AA24:AB24"/>
    <mergeCell ref="AA29:AB29"/>
    <mergeCell ref="AA25:AB25"/>
    <mergeCell ref="AA23:AB23"/>
    <mergeCell ref="AA26:AB26"/>
    <mergeCell ref="AA27:AB27"/>
    <mergeCell ref="A1:AC1"/>
    <mergeCell ref="B4:AC7"/>
    <mergeCell ref="E18:AC18"/>
    <mergeCell ref="C17:AC17"/>
    <mergeCell ref="M8:AC8"/>
    <mergeCell ref="M9:AC9"/>
    <mergeCell ref="AA28:AB28"/>
    <mergeCell ref="B38:AC42"/>
    <mergeCell ref="E37:AC37"/>
    <mergeCell ref="P35:AC36"/>
    <mergeCell ref="AA31:AB31"/>
    <mergeCell ref="C31:L32"/>
    <mergeCell ref="C34:M35"/>
  </mergeCells>
  <pageMargins left="0.25" right="0.25" top="0.75" bottom="0.75" header="0.3" footer="0.3"/>
  <pageSetup orientation="portrait" r:id="rId1"/>
  <headerFooter>
    <oddHeader>&amp;C&amp;"Calibri,Bold"&amp;12SURFACE TRANSPORTATION BLOCK GRANT SET-ASIDE (STBG-SA&amp;K000000)/TA&amp;K01+000 CATEGORY 9 FUNDING CALL FOR PROJECTS</oddHeader>
    <oddFooter>&amp;L&amp;"Calibri,Regular"Corpus Christi MPO 2026 Project Application&amp;R&amp;"Calibri,Regular"Page 3 of 12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locked="0" defaultSize="0" autoFill="0" autoLine="0" autoPict="0">
                <anchor moveWithCells="1">
                  <from>
                    <xdr:col>1</xdr:col>
                    <xdr:colOff>28575</xdr:colOff>
                    <xdr:row>7</xdr:row>
                    <xdr:rowOff>0</xdr:rowOff>
                  </from>
                  <to>
                    <xdr:col>1</xdr:col>
                    <xdr:colOff>238125</xdr:colOff>
                    <xdr:row>8</xdr:row>
                    <xdr:rowOff>0</xdr:rowOff>
                  </to>
                </anchor>
              </controlPr>
            </control>
          </mc:Choice>
        </mc:AlternateContent>
        <mc:AlternateContent xmlns:mc="http://schemas.openxmlformats.org/markup-compatibility/2006">
          <mc:Choice Requires="x14">
            <control shapeId="5135" r:id="rId5" name="Check Box 15">
              <controlPr locked="0" defaultSize="0" autoFill="0" autoLine="0" autoPict="0">
                <anchor moveWithCells="1">
                  <from>
                    <xdr:col>1</xdr:col>
                    <xdr:colOff>28575</xdr:colOff>
                    <xdr:row>8</xdr:row>
                    <xdr:rowOff>0</xdr:rowOff>
                  </from>
                  <to>
                    <xdr:col>1</xdr:col>
                    <xdr:colOff>238125</xdr:colOff>
                    <xdr:row>9</xdr:row>
                    <xdr:rowOff>19050</xdr:rowOff>
                  </to>
                </anchor>
              </controlPr>
            </control>
          </mc:Choice>
        </mc:AlternateContent>
        <mc:AlternateContent xmlns:mc="http://schemas.openxmlformats.org/markup-compatibility/2006">
          <mc:Choice Requires="x14">
            <control shapeId="5136" r:id="rId6" name="Check Box 16">
              <controlPr locked="0" defaultSize="0" autoFill="0" autoLine="0" autoPict="0">
                <anchor moveWithCells="1">
                  <from>
                    <xdr:col>1</xdr:col>
                    <xdr:colOff>28575</xdr:colOff>
                    <xdr:row>9</xdr:row>
                    <xdr:rowOff>0</xdr:rowOff>
                  </from>
                  <to>
                    <xdr:col>1</xdr:col>
                    <xdr:colOff>238125</xdr:colOff>
                    <xdr:row>10</xdr:row>
                    <xdr:rowOff>19050</xdr:rowOff>
                  </to>
                </anchor>
              </controlPr>
            </control>
          </mc:Choice>
        </mc:AlternateContent>
        <mc:AlternateContent xmlns:mc="http://schemas.openxmlformats.org/markup-compatibility/2006">
          <mc:Choice Requires="x14">
            <control shapeId="5137" r:id="rId7" name="Check Box 17">
              <controlPr locked="0" defaultSize="0" autoFill="0" autoLine="0" autoPict="0">
                <anchor moveWithCells="1">
                  <from>
                    <xdr:col>1</xdr:col>
                    <xdr:colOff>28575</xdr:colOff>
                    <xdr:row>10</xdr:row>
                    <xdr:rowOff>0</xdr:rowOff>
                  </from>
                  <to>
                    <xdr:col>1</xdr:col>
                    <xdr:colOff>238125</xdr:colOff>
                    <xdr:row>11</xdr:row>
                    <xdr:rowOff>19050</xdr:rowOff>
                  </to>
                </anchor>
              </controlPr>
            </control>
          </mc:Choice>
        </mc:AlternateContent>
        <mc:AlternateContent xmlns:mc="http://schemas.openxmlformats.org/markup-compatibility/2006">
          <mc:Choice Requires="x14">
            <control shapeId="5138" r:id="rId8" name="Check Box 18">
              <controlPr locked="0" defaultSize="0" autoFill="0" autoLine="0" autoPict="0">
                <anchor moveWithCells="1">
                  <from>
                    <xdr:col>1</xdr:col>
                    <xdr:colOff>28575</xdr:colOff>
                    <xdr:row>11</xdr:row>
                    <xdr:rowOff>0</xdr:rowOff>
                  </from>
                  <to>
                    <xdr:col>1</xdr:col>
                    <xdr:colOff>238125</xdr:colOff>
                    <xdr:row>12</xdr:row>
                    <xdr:rowOff>19050</xdr:rowOff>
                  </to>
                </anchor>
              </controlPr>
            </control>
          </mc:Choice>
        </mc:AlternateContent>
        <mc:AlternateContent xmlns:mc="http://schemas.openxmlformats.org/markup-compatibility/2006">
          <mc:Choice Requires="x14">
            <control shapeId="5139" r:id="rId9" name="Check Box 19">
              <controlPr locked="0" defaultSize="0" autoFill="0" autoLine="0" autoPict="0">
                <anchor moveWithCells="1">
                  <from>
                    <xdr:col>1</xdr:col>
                    <xdr:colOff>28575</xdr:colOff>
                    <xdr:row>12</xdr:row>
                    <xdr:rowOff>0</xdr:rowOff>
                  </from>
                  <to>
                    <xdr:col>1</xdr:col>
                    <xdr:colOff>238125</xdr:colOff>
                    <xdr:row>13</xdr:row>
                    <xdr:rowOff>0</xdr:rowOff>
                  </to>
                </anchor>
              </controlPr>
            </control>
          </mc:Choice>
        </mc:AlternateContent>
        <mc:AlternateContent xmlns:mc="http://schemas.openxmlformats.org/markup-compatibility/2006">
          <mc:Choice Requires="x14">
            <control shapeId="5140" r:id="rId10" name="Check Box 20">
              <controlPr locked="0" defaultSize="0" autoFill="0" autoLine="0" autoPict="0">
                <anchor moveWithCells="1">
                  <from>
                    <xdr:col>1</xdr:col>
                    <xdr:colOff>28575</xdr:colOff>
                    <xdr:row>13</xdr:row>
                    <xdr:rowOff>0</xdr:rowOff>
                  </from>
                  <to>
                    <xdr:col>1</xdr:col>
                    <xdr:colOff>238125</xdr:colOff>
                    <xdr:row>14</xdr:row>
                    <xdr:rowOff>19050</xdr:rowOff>
                  </to>
                </anchor>
              </controlPr>
            </control>
          </mc:Choice>
        </mc:AlternateContent>
        <mc:AlternateContent xmlns:mc="http://schemas.openxmlformats.org/markup-compatibility/2006">
          <mc:Choice Requires="x14">
            <control shapeId="5141" r:id="rId11" name="Check Box 21">
              <controlPr locked="0" defaultSize="0" autoFill="0" autoLine="0" autoPict="0">
                <anchor moveWithCells="1">
                  <from>
                    <xdr:col>1</xdr:col>
                    <xdr:colOff>28575</xdr:colOff>
                    <xdr:row>14</xdr:row>
                    <xdr:rowOff>0</xdr:rowOff>
                  </from>
                  <to>
                    <xdr:col>1</xdr:col>
                    <xdr:colOff>238125</xdr:colOff>
                    <xdr:row>15</xdr:row>
                    <xdr:rowOff>19050</xdr:rowOff>
                  </to>
                </anchor>
              </controlPr>
            </control>
          </mc:Choice>
        </mc:AlternateContent>
        <mc:AlternateContent xmlns:mc="http://schemas.openxmlformats.org/markup-compatibility/2006">
          <mc:Choice Requires="x14">
            <control shapeId="5142" r:id="rId12" name="Check Box 22">
              <controlPr locked="0" defaultSize="0" autoFill="0" autoLine="0" autoPict="0">
                <anchor moveWithCells="1">
                  <from>
                    <xdr:col>1</xdr:col>
                    <xdr:colOff>28575</xdr:colOff>
                    <xdr:row>15</xdr:row>
                    <xdr:rowOff>0</xdr:rowOff>
                  </from>
                  <to>
                    <xdr:col>1</xdr:col>
                    <xdr:colOff>238125</xdr:colOff>
                    <xdr:row>16</xdr:row>
                    <xdr:rowOff>0</xdr:rowOff>
                  </to>
                </anchor>
              </controlPr>
            </control>
          </mc:Choice>
        </mc:AlternateContent>
        <mc:AlternateContent xmlns:mc="http://schemas.openxmlformats.org/markup-compatibility/2006">
          <mc:Choice Requires="x14">
            <control shapeId="5143" r:id="rId13" name="Check Box 23">
              <controlPr locked="0" defaultSize="0" autoFill="0" autoLine="0" autoPict="0">
                <anchor moveWithCells="1">
                  <from>
                    <xdr:col>1</xdr:col>
                    <xdr:colOff>28575</xdr:colOff>
                    <xdr:row>17</xdr:row>
                    <xdr:rowOff>0</xdr:rowOff>
                  </from>
                  <to>
                    <xdr:col>1</xdr:col>
                    <xdr:colOff>238125</xdr:colOff>
                    <xdr:row>18</xdr:row>
                    <xdr:rowOff>19050</xdr:rowOff>
                  </to>
                </anchor>
              </controlPr>
            </control>
          </mc:Choice>
        </mc:AlternateContent>
        <mc:AlternateContent xmlns:mc="http://schemas.openxmlformats.org/markup-compatibility/2006">
          <mc:Choice Requires="x14">
            <control shapeId="5144" r:id="rId14" name="Check Box 24">
              <controlPr locked="0" defaultSize="0" autoFill="0" autoLine="0" autoPict="0">
                <anchor moveWithCells="1">
                  <from>
                    <xdr:col>1</xdr:col>
                    <xdr:colOff>28575</xdr:colOff>
                    <xdr:row>30</xdr:row>
                    <xdr:rowOff>0</xdr:rowOff>
                  </from>
                  <to>
                    <xdr:col>1</xdr:col>
                    <xdr:colOff>238125</xdr:colOff>
                    <xdr:row>30</xdr:row>
                    <xdr:rowOff>180975</xdr:rowOff>
                  </to>
                </anchor>
              </controlPr>
            </control>
          </mc:Choice>
        </mc:AlternateContent>
        <mc:AlternateContent xmlns:mc="http://schemas.openxmlformats.org/markup-compatibility/2006">
          <mc:Choice Requires="x14">
            <control shapeId="5146" r:id="rId15" name="Check Box 26">
              <controlPr locked="0" defaultSize="0" autoFill="0" autoLine="0" autoPict="0">
                <anchor moveWithCells="1">
                  <from>
                    <xdr:col>1</xdr:col>
                    <xdr:colOff>28575</xdr:colOff>
                    <xdr:row>24</xdr:row>
                    <xdr:rowOff>0</xdr:rowOff>
                  </from>
                  <to>
                    <xdr:col>1</xdr:col>
                    <xdr:colOff>238125</xdr:colOff>
                    <xdr:row>25</xdr:row>
                    <xdr:rowOff>19050</xdr:rowOff>
                  </to>
                </anchor>
              </controlPr>
            </control>
          </mc:Choice>
        </mc:AlternateContent>
        <mc:AlternateContent xmlns:mc="http://schemas.openxmlformats.org/markup-compatibility/2006">
          <mc:Choice Requires="x14">
            <control shapeId="5148" r:id="rId16" name="Check Box 28">
              <controlPr locked="0" defaultSize="0" autoFill="0" autoLine="0" autoPict="0">
                <anchor moveWithCells="1">
                  <from>
                    <xdr:col>1</xdr:col>
                    <xdr:colOff>28575</xdr:colOff>
                    <xdr:row>25</xdr:row>
                    <xdr:rowOff>0</xdr:rowOff>
                  </from>
                  <to>
                    <xdr:col>1</xdr:col>
                    <xdr:colOff>238125</xdr:colOff>
                    <xdr:row>26</xdr:row>
                    <xdr:rowOff>19050</xdr:rowOff>
                  </to>
                </anchor>
              </controlPr>
            </control>
          </mc:Choice>
        </mc:AlternateContent>
        <mc:AlternateContent xmlns:mc="http://schemas.openxmlformats.org/markup-compatibility/2006">
          <mc:Choice Requires="x14">
            <control shapeId="5154" r:id="rId17" name="Check Box 34">
              <controlPr locked="0" defaultSize="0" autoFill="0" autoLine="0" autoPict="0">
                <anchor moveWithCells="1">
                  <from>
                    <xdr:col>13</xdr:col>
                    <xdr:colOff>28575</xdr:colOff>
                    <xdr:row>23</xdr:row>
                    <xdr:rowOff>0</xdr:rowOff>
                  </from>
                  <to>
                    <xdr:col>13</xdr:col>
                    <xdr:colOff>238125</xdr:colOff>
                    <xdr:row>24</xdr:row>
                    <xdr:rowOff>19050</xdr:rowOff>
                  </to>
                </anchor>
              </controlPr>
            </control>
          </mc:Choice>
        </mc:AlternateContent>
        <mc:AlternateContent xmlns:mc="http://schemas.openxmlformats.org/markup-compatibility/2006">
          <mc:Choice Requires="x14">
            <control shapeId="5155" r:id="rId18" name="Check Box 35">
              <controlPr locked="0" defaultSize="0" autoFill="0" autoLine="0" autoPict="0">
                <anchor moveWithCells="1">
                  <from>
                    <xdr:col>13</xdr:col>
                    <xdr:colOff>28575</xdr:colOff>
                    <xdr:row>24</xdr:row>
                    <xdr:rowOff>0</xdr:rowOff>
                  </from>
                  <to>
                    <xdr:col>13</xdr:col>
                    <xdr:colOff>238125</xdr:colOff>
                    <xdr:row>25</xdr:row>
                    <xdr:rowOff>19050</xdr:rowOff>
                  </to>
                </anchor>
              </controlPr>
            </control>
          </mc:Choice>
        </mc:AlternateContent>
        <mc:AlternateContent xmlns:mc="http://schemas.openxmlformats.org/markup-compatibility/2006">
          <mc:Choice Requires="x14">
            <control shapeId="5156" r:id="rId19" name="Check Box 36">
              <controlPr locked="0" defaultSize="0" autoFill="0" autoLine="0" autoPict="0">
                <anchor moveWithCells="1">
                  <from>
                    <xdr:col>13</xdr:col>
                    <xdr:colOff>28575</xdr:colOff>
                    <xdr:row>25</xdr:row>
                    <xdr:rowOff>0</xdr:rowOff>
                  </from>
                  <to>
                    <xdr:col>13</xdr:col>
                    <xdr:colOff>238125</xdr:colOff>
                    <xdr:row>26</xdr:row>
                    <xdr:rowOff>19050</xdr:rowOff>
                  </to>
                </anchor>
              </controlPr>
            </control>
          </mc:Choice>
        </mc:AlternateContent>
        <mc:AlternateContent xmlns:mc="http://schemas.openxmlformats.org/markup-compatibility/2006">
          <mc:Choice Requires="x14">
            <control shapeId="5157" r:id="rId20" name="Check Box 37">
              <controlPr locked="0" defaultSize="0" autoFill="0" autoLine="0" autoPict="0">
                <anchor moveWithCells="1">
                  <from>
                    <xdr:col>1</xdr:col>
                    <xdr:colOff>28575</xdr:colOff>
                    <xdr:row>22</xdr:row>
                    <xdr:rowOff>0</xdr:rowOff>
                  </from>
                  <to>
                    <xdr:col>1</xdr:col>
                    <xdr:colOff>238125</xdr:colOff>
                    <xdr:row>23</xdr:row>
                    <xdr:rowOff>19050</xdr:rowOff>
                  </to>
                </anchor>
              </controlPr>
            </control>
          </mc:Choice>
        </mc:AlternateContent>
        <mc:AlternateContent xmlns:mc="http://schemas.openxmlformats.org/markup-compatibility/2006">
          <mc:Choice Requires="x14">
            <control shapeId="5158" r:id="rId21" name="Check Box 38">
              <controlPr locked="0" defaultSize="0" autoFill="0" autoLine="0" autoPict="0">
                <anchor moveWithCells="1">
                  <from>
                    <xdr:col>13</xdr:col>
                    <xdr:colOff>28575</xdr:colOff>
                    <xdr:row>22</xdr:row>
                    <xdr:rowOff>0</xdr:rowOff>
                  </from>
                  <to>
                    <xdr:col>13</xdr:col>
                    <xdr:colOff>238125</xdr:colOff>
                    <xdr:row>23</xdr:row>
                    <xdr:rowOff>19050</xdr:rowOff>
                  </to>
                </anchor>
              </controlPr>
            </control>
          </mc:Choice>
        </mc:AlternateContent>
        <mc:AlternateContent xmlns:mc="http://schemas.openxmlformats.org/markup-compatibility/2006">
          <mc:Choice Requires="x14">
            <control shapeId="5159" r:id="rId22" name="Check Box 39">
              <controlPr locked="0" defaultSize="0" autoFill="0" autoLine="0" autoPict="0">
                <anchor moveWithCells="1">
                  <from>
                    <xdr:col>13</xdr:col>
                    <xdr:colOff>28575</xdr:colOff>
                    <xdr:row>26</xdr:row>
                    <xdr:rowOff>0</xdr:rowOff>
                  </from>
                  <to>
                    <xdr:col>13</xdr:col>
                    <xdr:colOff>238125</xdr:colOff>
                    <xdr:row>27</xdr:row>
                    <xdr:rowOff>19050</xdr:rowOff>
                  </to>
                </anchor>
              </controlPr>
            </control>
          </mc:Choice>
        </mc:AlternateContent>
        <mc:AlternateContent xmlns:mc="http://schemas.openxmlformats.org/markup-compatibility/2006">
          <mc:Choice Requires="x14">
            <control shapeId="5160" r:id="rId23" name="Check Box 40">
              <controlPr locked="0" defaultSize="0" autoFill="0" autoLine="0" autoPict="0">
                <anchor moveWithCells="1">
                  <from>
                    <xdr:col>13</xdr:col>
                    <xdr:colOff>28575</xdr:colOff>
                    <xdr:row>27</xdr:row>
                    <xdr:rowOff>0</xdr:rowOff>
                  </from>
                  <to>
                    <xdr:col>13</xdr:col>
                    <xdr:colOff>238125</xdr:colOff>
                    <xdr:row>28</xdr:row>
                    <xdr:rowOff>19050</xdr:rowOff>
                  </to>
                </anchor>
              </controlPr>
            </control>
          </mc:Choice>
        </mc:AlternateContent>
        <mc:AlternateContent xmlns:mc="http://schemas.openxmlformats.org/markup-compatibility/2006">
          <mc:Choice Requires="x14">
            <control shapeId="5161" r:id="rId24" name="Check Box 41">
              <controlPr locked="0" defaultSize="0" autoFill="0" autoLine="0" autoPict="0">
                <anchor moveWithCells="1">
                  <from>
                    <xdr:col>13</xdr:col>
                    <xdr:colOff>28575</xdr:colOff>
                    <xdr:row>29</xdr:row>
                    <xdr:rowOff>0</xdr:rowOff>
                  </from>
                  <to>
                    <xdr:col>13</xdr:col>
                    <xdr:colOff>238125</xdr:colOff>
                    <xdr:row>30</xdr:row>
                    <xdr:rowOff>19050</xdr:rowOff>
                  </to>
                </anchor>
              </controlPr>
            </control>
          </mc:Choice>
        </mc:AlternateContent>
        <mc:AlternateContent xmlns:mc="http://schemas.openxmlformats.org/markup-compatibility/2006">
          <mc:Choice Requires="x14">
            <control shapeId="5162" r:id="rId25" name="Check Box 42">
              <controlPr locked="0" defaultSize="0" autoFill="0" autoLine="0" autoPict="0">
                <anchor moveWithCells="1">
                  <from>
                    <xdr:col>14</xdr:col>
                    <xdr:colOff>28575</xdr:colOff>
                    <xdr:row>30</xdr:row>
                    <xdr:rowOff>0</xdr:rowOff>
                  </from>
                  <to>
                    <xdr:col>14</xdr:col>
                    <xdr:colOff>238125</xdr:colOff>
                    <xdr:row>30</xdr:row>
                    <xdr:rowOff>180975</xdr:rowOff>
                  </to>
                </anchor>
              </controlPr>
            </control>
          </mc:Choice>
        </mc:AlternateContent>
        <mc:AlternateContent xmlns:mc="http://schemas.openxmlformats.org/markup-compatibility/2006">
          <mc:Choice Requires="x14">
            <control shapeId="5163" r:id="rId26" name="Check Box 43">
              <controlPr locked="0" defaultSize="0" autoFill="0" autoLine="0" autoPict="0">
                <anchor moveWithCells="1">
                  <from>
                    <xdr:col>14</xdr:col>
                    <xdr:colOff>28575</xdr:colOff>
                    <xdr:row>31</xdr:row>
                    <xdr:rowOff>0</xdr:rowOff>
                  </from>
                  <to>
                    <xdr:col>14</xdr:col>
                    <xdr:colOff>238125</xdr:colOff>
                    <xdr:row>32</xdr:row>
                    <xdr:rowOff>19050</xdr:rowOff>
                  </to>
                </anchor>
              </controlPr>
            </control>
          </mc:Choice>
        </mc:AlternateContent>
        <mc:AlternateContent xmlns:mc="http://schemas.openxmlformats.org/markup-compatibility/2006">
          <mc:Choice Requires="x14">
            <control shapeId="5164" r:id="rId27" name="Check Box 44">
              <controlPr locked="0" defaultSize="0" autoFill="0" autoLine="0" autoPict="0">
                <anchor moveWithCells="1">
                  <from>
                    <xdr:col>14</xdr:col>
                    <xdr:colOff>28575</xdr:colOff>
                    <xdr:row>32</xdr:row>
                    <xdr:rowOff>0</xdr:rowOff>
                  </from>
                  <to>
                    <xdr:col>14</xdr:col>
                    <xdr:colOff>238125</xdr:colOff>
                    <xdr:row>33</xdr:row>
                    <xdr:rowOff>19050</xdr:rowOff>
                  </to>
                </anchor>
              </controlPr>
            </control>
          </mc:Choice>
        </mc:AlternateContent>
        <mc:AlternateContent xmlns:mc="http://schemas.openxmlformats.org/markup-compatibility/2006">
          <mc:Choice Requires="x14">
            <control shapeId="5165" r:id="rId28" name="Check Box 45">
              <controlPr locked="0" defaultSize="0" autoFill="0" autoLine="0" autoPict="0">
                <anchor moveWithCells="1">
                  <from>
                    <xdr:col>14</xdr:col>
                    <xdr:colOff>28575</xdr:colOff>
                    <xdr:row>33</xdr:row>
                    <xdr:rowOff>0</xdr:rowOff>
                  </from>
                  <to>
                    <xdr:col>14</xdr:col>
                    <xdr:colOff>238125</xdr:colOff>
                    <xdr:row>33</xdr:row>
                    <xdr:rowOff>180975</xdr:rowOff>
                  </to>
                </anchor>
              </controlPr>
            </control>
          </mc:Choice>
        </mc:AlternateContent>
        <mc:AlternateContent xmlns:mc="http://schemas.openxmlformats.org/markup-compatibility/2006">
          <mc:Choice Requires="x14">
            <control shapeId="5166" r:id="rId29" name="Check Box 46">
              <controlPr locked="0" defaultSize="0" autoFill="0" autoLine="0" autoPict="0">
                <anchor moveWithCells="1">
                  <from>
                    <xdr:col>14</xdr:col>
                    <xdr:colOff>28575</xdr:colOff>
                    <xdr:row>34</xdr:row>
                    <xdr:rowOff>0</xdr:rowOff>
                  </from>
                  <to>
                    <xdr:col>14</xdr:col>
                    <xdr:colOff>238125</xdr:colOff>
                    <xdr:row>35</xdr:row>
                    <xdr:rowOff>19050</xdr:rowOff>
                  </to>
                </anchor>
              </controlPr>
            </control>
          </mc:Choice>
        </mc:AlternateContent>
        <mc:AlternateContent xmlns:mc="http://schemas.openxmlformats.org/markup-compatibility/2006">
          <mc:Choice Requires="x14">
            <control shapeId="5168" r:id="rId30" name="Check Box 48">
              <controlPr locked="0" defaultSize="0" autoFill="0" autoLine="0" autoPict="0">
                <anchor moveWithCells="1">
                  <from>
                    <xdr:col>1</xdr:col>
                    <xdr:colOff>28575</xdr:colOff>
                    <xdr:row>23</xdr:row>
                    <xdr:rowOff>0</xdr:rowOff>
                  </from>
                  <to>
                    <xdr:col>1</xdr:col>
                    <xdr:colOff>238125</xdr:colOff>
                    <xdr:row>24</xdr:row>
                    <xdr:rowOff>19050</xdr:rowOff>
                  </to>
                </anchor>
              </controlPr>
            </control>
          </mc:Choice>
        </mc:AlternateContent>
        <mc:AlternateContent xmlns:mc="http://schemas.openxmlformats.org/markup-compatibility/2006">
          <mc:Choice Requires="x14">
            <control shapeId="5169" r:id="rId31" name="Check Box 49">
              <controlPr locked="0" defaultSize="0" autoFill="0" autoLine="0" autoPict="0">
                <anchor moveWithCells="1">
                  <from>
                    <xdr:col>1</xdr:col>
                    <xdr:colOff>28575</xdr:colOff>
                    <xdr:row>26</xdr:row>
                    <xdr:rowOff>0</xdr:rowOff>
                  </from>
                  <to>
                    <xdr:col>1</xdr:col>
                    <xdr:colOff>238125</xdr:colOff>
                    <xdr:row>27</xdr:row>
                    <xdr:rowOff>19050</xdr:rowOff>
                  </to>
                </anchor>
              </controlPr>
            </control>
          </mc:Choice>
        </mc:AlternateContent>
        <mc:AlternateContent xmlns:mc="http://schemas.openxmlformats.org/markup-compatibility/2006">
          <mc:Choice Requires="x14">
            <control shapeId="5170" r:id="rId32" name="Check Box 50">
              <controlPr locked="0" defaultSize="0" autoFill="0" autoLine="0" autoPict="0">
                <anchor moveWithCells="1">
                  <from>
                    <xdr:col>1</xdr:col>
                    <xdr:colOff>28575</xdr:colOff>
                    <xdr:row>27</xdr:row>
                    <xdr:rowOff>0</xdr:rowOff>
                  </from>
                  <to>
                    <xdr:col>1</xdr:col>
                    <xdr:colOff>238125</xdr:colOff>
                    <xdr:row>28</xdr:row>
                    <xdr:rowOff>19050</xdr:rowOff>
                  </to>
                </anchor>
              </controlPr>
            </control>
          </mc:Choice>
        </mc:AlternateContent>
        <mc:AlternateContent xmlns:mc="http://schemas.openxmlformats.org/markup-compatibility/2006">
          <mc:Choice Requires="x14">
            <control shapeId="5171" r:id="rId33" name="Check Box 51">
              <controlPr locked="0" defaultSize="0" autoFill="0" autoLine="0" autoPict="0">
                <anchor moveWithCells="1">
                  <from>
                    <xdr:col>1</xdr:col>
                    <xdr:colOff>28575</xdr:colOff>
                    <xdr:row>29</xdr:row>
                    <xdr:rowOff>0</xdr:rowOff>
                  </from>
                  <to>
                    <xdr:col>1</xdr:col>
                    <xdr:colOff>238125</xdr:colOff>
                    <xdr:row>30</xdr:row>
                    <xdr:rowOff>19050</xdr:rowOff>
                  </to>
                </anchor>
              </controlPr>
            </control>
          </mc:Choice>
        </mc:AlternateContent>
        <mc:AlternateContent xmlns:mc="http://schemas.openxmlformats.org/markup-compatibility/2006">
          <mc:Choice Requires="x14">
            <control shapeId="5173" r:id="rId34" name="Check Box 53">
              <controlPr locked="0" defaultSize="0" autoFill="0" autoLine="0" autoPict="0">
                <anchor moveWithCells="1">
                  <from>
                    <xdr:col>1</xdr:col>
                    <xdr:colOff>28575</xdr:colOff>
                    <xdr:row>33</xdr:row>
                    <xdr:rowOff>0</xdr:rowOff>
                  </from>
                  <to>
                    <xdr:col>1</xdr:col>
                    <xdr:colOff>238125</xdr:colOff>
                    <xdr:row>33</xdr:row>
                    <xdr:rowOff>180975</xdr:rowOff>
                  </to>
                </anchor>
              </controlPr>
            </control>
          </mc:Choice>
        </mc:AlternateContent>
        <mc:AlternateContent xmlns:mc="http://schemas.openxmlformats.org/markup-compatibility/2006">
          <mc:Choice Requires="x14">
            <control shapeId="5175" r:id="rId35" name="Check Box 55">
              <controlPr locked="0" defaultSize="0" autoFill="0" autoLine="0" autoPict="0">
                <anchor moveWithCells="1">
                  <from>
                    <xdr:col>1</xdr:col>
                    <xdr:colOff>28575</xdr:colOff>
                    <xdr:row>36</xdr:row>
                    <xdr:rowOff>0</xdr:rowOff>
                  </from>
                  <to>
                    <xdr:col>1</xdr:col>
                    <xdr:colOff>238125</xdr:colOff>
                    <xdr:row>37</xdr:row>
                    <xdr:rowOff>19050</xdr:rowOff>
                  </to>
                </anchor>
              </controlPr>
            </control>
          </mc:Choice>
        </mc:AlternateContent>
        <mc:AlternateContent xmlns:mc="http://schemas.openxmlformats.org/markup-compatibility/2006">
          <mc:Choice Requires="x14">
            <control shapeId="5176" r:id="rId36" name="Check Box 56">
              <controlPr locked="0" defaultSize="0" autoFill="0" autoLine="0" autoPict="0">
                <anchor moveWithCells="1">
                  <from>
                    <xdr:col>1</xdr:col>
                    <xdr:colOff>28575</xdr:colOff>
                    <xdr:row>35</xdr:row>
                    <xdr:rowOff>0</xdr:rowOff>
                  </from>
                  <to>
                    <xdr:col>1</xdr:col>
                    <xdr:colOff>238125</xdr:colOff>
                    <xdr:row>36</xdr:row>
                    <xdr:rowOff>19050</xdr:rowOff>
                  </to>
                </anchor>
              </controlPr>
            </control>
          </mc:Choice>
        </mc:AlternateContent>
        <mc:AlternateContent xmlns:mc="http://schemas.openxmlformats.org/markup-compatibility/2006">
          <mc:Choice Requires="x14">
            <control shapeId="5177" r:id="rId37" name="Check Box 57">
              <controlPr locked="0" defaultSize="0" autoFill="0" autoLine="0" autoPict="0">
                <anchor moveWithCells="1">
                  <from>
                    <xdr:col>1</xdr:col>
                    <xdr:colOff>28575</xdr:colOff>
                    <xdr:row>32</xdr:row>
                    <xdr:rowOff>0</xdr:rowOff>
                  </from>
                  <to>
                    <xdr:col>1</xdr:col>
                    <xdr:colOff>238125</xdr:colOff>
                    <xdr:row>33</xdr:row>
                    <xdr:rowOff>19050</xdr:rowOff>
                  </to>
                </anchor>
              </controlPr>
            </control>
          </mc:Choice>
        </mc:AlternateContent>
        <mc:AlternateContent xmlns:mc="http://schemas.openxmlformats.org/markup-compatibility/2006">
          <mc:Choice Requires="x14">
            <control shapeId="5178" r:id="rId38" name="Check Box 58">
              <controlPr locked="0" defaultSize="0" autoFill="0" autoLine="0" autoPict="0">
                <anchor moveWithCells="1">
                  <from>
                    <xdr:col>1</xdr:col>
                    <xdr:colOff>28575</xdr:colOff>
                    <xdr:row>28</xdr:row>
                    <xdr:rowOff>0</xdr:rowOff>
                  </from>
                  <to>
                    <xdr:col>1</xdr:col>
                    <xdr:colOff>238125</xdr:colOff>
                    <xdr:row>29</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748F9-F96B-497B-9F64-3E076EBC61FC}">
  <sheetPr codeName="Sheet4"/>
  <dimension ref="A1:AD28"/>
  <sheetViews>
    <sheetView view="pageLayout" zoomScaleNormal="100" workbookViewId="0">
      <selection activeCell="W18" sqref="W18"/>
    </sheetView>
  </sheetViews>
  <sheetFormatPr defaultColWidth="9.140625" defaultRowHeight="12.75" x14ac:dyDescent="0.2"/>
  <cols>
    <col min="1" max="29" width="3.42578125" style="27" customWidth="1"/>
    <col min="30" max="16384" width="9.140625" style="27"/>
  </cols>
  <sheetData>
    <row r="1" spans="1:30" ht="18.75" x14ac:dyDescent="0.2">
      <c r="A1" s="135" t="s">
        <v>758</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row>
    <row r="2" spans="1:30" x14ac:dyDescent="0.2">
      <c r="T2" s="108"/>
    </row>
    <row r="3" spans="1:30" x14ac:dyDescent="0.2">
      <c r="A3" s="104" t="s">
        <v>696</v>
      </c>
      <c r="B3" s="28" t="s">
        <v>697</v>
      </c>
    </row>
    <row r="4" spans="1:30" ht="15" customHeight="1" x14ac:dyDescent="0.2">
      <c r="B4" s="138" t="s">
        <v>759</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row>
    <row r="5" spans="1:30" x14ac:dyDescent="0.2">
      <c r="B5" s="138"/>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row>
    <row r="6" spans="1:30" x14ac:dyDescent="0.2">
      <c r="B6" s="138"/>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row>
    <row r="7" spans="1:30" x14ac:dyDescent="0.2">
      <c r="C7" s="5" t="s">
        <v>619</v>
      </c>
      <c r="J7" s="5" t="s">
        <v>639</v>
      </c>
      <c r="Q7" s="5"/>
      <c r="R7" s="5"/>
      <c r="S7" s="5" t="s">
        <v>641</v>
      </c>
      <c r="T7" s="5"/>
      <c r="U7" s="5"/>
      <c r="V7" s="5"/>
      <c r="W7" s="5"/>
      <c r="X7" s="5"/>
      <c r="Y7" s="5"/>
      <c r="Z7" s="5"/>
      <c r="AA7" s="5"/>
      <c r="AB7" s="5"/>
      <c r="AC7" s="5"/>
      <c r="AD7" s="5"/>
    </row>
    <row r="8" spans="1:30" x14ac:dyDescent="0.2">
      <c r="C8" s="5" t="s">
        <v>621</v>
      </c>
      <c r="J8" s="5" t="s">
        <v>637</v>
      </c>
      <c r="Q8" s="5"/>
      <c r="R8" s="5"/>
      <c r="S8" s="5" t="s">
        <v>700</v>
      </c>
      <c r="T8" s="5"/>
      <c r="U8" s="5"/>
      <c r="V8" s="5"/>
      <c r="W8" s="5"/>
      <c r="X8" s="5"/>
      <c r="Y8" s="5"/>
      <c r="Z8" s="5"/>
      <c r="AA8" s="5"/>
      <c r="AB8" s="5"/>
      <c r="AC8" s="5"/>
      <c r="AD8" s="5"/>
    </row>
    <row r="9" spans="1:30" x14ac:dyDescent="0.2">
      <c r="C9" s="5" t="s">
        <v>623</v>
      </c>
      <c r="J9" s="5" t="s">
        <v>698</v>
      </c>
      <c r="Q9" s="5"/>
      <c r="R9" s="5"/>
      <c r="S9" s="5" t="s">
        <v>629</v>
      </c>
      <c r="T9" s="5"/>
      <c r="U9" s="5"/>
      <c r="V9" s="5"/>
      <c r="W9" s="5"/>
      <c r="X9" s="5"/>
      <c r="Y9" s="5"/>
      <c r="Z9" s="5"/>
      <c r="AA9" s="5"/>
      <c r="AB9" s="5"/>
      <c r="AC9" s="5"/>
      <c r="AD9" s="5"/>
    </row>
    <row r="10" spans="1:30" x14ac:dyDescent="0.2">
      <c r="C10" s="5" t="s">
        <v>625</v>
      </c>
      <c r="D10" s="119"/>
      <c r="J10" s="5" t="s">
        <v>699</v>
      </c>
      <c r="Q10" s="121"/>
      <c r="R10" s="121"/>
      <c r="S10" s="5" t="s">
        <v>701</v>
      </c>
      <c r="T10" s="121"/>
      <c r="U10" s="121"/>
      <c r="V10" s="121"/>
      <c r="W10" s="121"/>
      <c r="X10" s="121"/>
      <c r="Y10" s="121"/>
      <c r="Z10" s="121"/>
      <c r="AA10" s="121"/>
      <c r="AB10" s="121"/>
      <c r="AC10" s="121"/>
      <c r="AD10" s="121"/>
    </row>
    <row r="12" spans="1:30" x14ac:dyDescent="0.2">
      <c r="A12" s="104" t="s">
        <v>702</v>
      </c>
      <c r="B12" s="28" t="s">
        <v>703</v>
      </c>
    </row>
    <row r="13" spans="1:30" x14ac:dyDescent="0.2">
      <c r="B13" s="115" t="s">
        <v>23</v>
      </c>
      <c r="C13" s="138" t="s">
        <v>760</v>
      </c>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row>
    <row r="14" spans="1:30" x14ac:dyDescent="0.2">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row>
    <row r="15" spans="1:30" ht="18.75" customHeight="1" x14ac:dyDescent="0.2">
      <c r="C15" s="5" t="s">
        <v>704</v>
      </c>
    </row>
    <row r="16" spans="1:30" x14ac:dyDescent="0.2">
      <c r="B16" s="115" t="s">
        <v>26</v>
      </c>
      <c r="C16" s="138" t="s">
        <v>761</v>
      </c>
      <c r="D16" s="138"/>
      <c r="E16" s="138"/>
      <c r="F16" s="138"/>
      <c r="G16" s="138"/>
      <c r="H16" s="138"/>
      <c r="I16" s="138"/>
      <c r="J16" s="138"/>
      <c r="K16" s="138"/>
      <c r="L16" s="138"/>
      <c r="M16" s="138"/>
      <c r="N16" s="138"/>
      <c r="O16" s="138"/>
      <c r="P16" s="138"/>
      <c r="Q16" s="138"/>
      <c r="R16" s="138"/>
      <c r="S16" s="138"/>
      <c r="T16" s="138"/>
      <c r="U16" s="138"/>
      <c r="V16" s="138"/>
      <c r="W16" s="138"/>
      <c r="X16" s="138"/>
      <c r="Y16" s="138"/>
      <c r="Z16" s="138"/>
      <c r="AA16" s="138"/>
      <c r="AB16" s="138"/>
      <c r="AC16" s="138"/>
    </row>
    <row r="17" spans="1:29" x14ac:dyDescent="0.2">
      <c r="C17" s="138"/>
      <c r="D17" s="138"/>
      <c r="E17" s="138"/>
      <c r="F17" s="138"/>
      <c r="G17" s="138"/>
      <c r="H17" s="138"/>
      <c r="I17" s="138"/>
      <c r="J17" s="138"/>
      <c r="K17" s="138"/>
      <c r="L17" s="138"/>
      <c r="M17" s="138"/>
      <c r="N17" s="138"/>
      <c r="O17" s="138"/>
      <c r="P17" s="138"/>
      <c r="Q17" s="138"/>
      <c r="R17" s="138"/>
      <c r="S17" s="138"/>
      <c r="T17" s="138"/>
      <c r="U17" s="138"/>
      <c r="V17" s="138"/>
      <c r="W17" s="138"/>
      <c r="X17" s="138"/>
      <c r="Y17" s="138"/>
      <c r="Z17" s="138"/>
      <c r="AA17" s="138"/>
      <c r="AB17" s="138"/>
      <c r="AC17" s="138"/>
    </row>
    <row r="18" spans="1:29" ht="15.75" customHeight="1" x14ac:dyDescent="0.2">
      <c r="D18" s="5" t="s">
        <v>705</v>
      </c>
    </row>
    <row r="19" spans="1:29" ht="18" customHeight="1" x14ac:dyDescent="0.2">
      <c r="D19" s="5" t="s">
        <v>706</v>
      </c>
    </row>
    <row r="21" spans="1:29" x14ac:dyDescent="0.2">
      <c r="A21" s="104" t="s">
        <v>707</v>
      </c>
      <c r="B21" s="28" t="s">
        <v>708</v>
      </c>
    </row>
    <row r="22" spans="1:29" x14ac:dyDescent="0.2">
      <c r="B22" s="138" t="s">
        <v>762</v>
      </c>
      <c r="C22" s="138"/>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row>
    <row r="23" spans="1:29" x14ac:dyDescent="0.2">
      <c r="B23" s="138"/>
      <c r="C23" s="138"/>
      <c r="D23" s="138"/>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row>
    <row r="24" spans="1:29" x14ac:dyDescent="0.2">
      <c r="B24" s="138"/>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row>
    <row r="25" spans="1:29" ht="17.25" customHeight="1" x14ac:dyDescent="0.2">
      <c r="B25" s="138"/>
      <c r="C25" s="138"/>
      <c r="D25" s="138"/>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row>
    <row r="26" spans="1:29" x14ac:dyDescent="0.2">
      <c r="B26" s="142"/>
      <c r="C26" s="143"/>
      <c r="D26" s="27" t="s">
        <v>712</v>
      </c>
      <c r="H26" s="142"/>
      <c r="I26" s="143"/>
      <c r="J26" s="27" t="s">
        <v>714</v>
      </c>
      <c r="R26" s="142"/>
      <c r="S26" s="143"/>
      <c r="T26" s="27" t="s">
        <v>715</v>
      </c>
      <c r="Y26" s="142"/>
      <c r="Z26" s="143"/>
      <c r="AA26" s="27" t="s">
        <v>717</v>
      </c>
    </row>
    <row r="27" spans="1:29" ht="4.5" customHeight="1" x14ac:dyDescent="0.2"/>
    <row r="28" spans="1:29" x14ac:dyDescent="0.2">
      <c r="B28" s="142"/>
      <c r="C28" s="143"/>
      <c r="D28" s="27" t="s">
        <v>713</v>
      </c>
      <c r="F28" s="152"/>
      <c r="G28" s="153"/>
      <c r="H28" s="153"/>
      <c r="I28" s="153"/>
      <c r="J28" s="153"/>
      <c r="K28" s="153"/>
      <c r="L28" s="153"/>
      <c r="M28" s="153"/>
      <c r="N28" s="153"/>
      <c r="O28" s="153"/>
      <c r="P28" s="153"/>
      <c r="Q28" s="153"/>
      <c r="R28" s="153"/>
      <c r="S28" s="153"/>
      <c r="T28" s="153"/>
      <c r="U28" s="153"/>
      <c r="V28" s="153"/>
      <c r="W28" s="153"/>
      <c r="X28" s="153"/>
      <c r="Y28" s="153"/>
      <c r="Z28" s="153"/>
      <c r="AA28" s="153"/>
      <c r="AB28" s="153"/>
      <c r="AC28" s="154"/>
    </row>
  </sheetData>
  <sheetProtection algorithmName="SHA-512" hashValue="6KttZyKbzmwK+UsupvLj3an2jT2AOkZUAc2L/KOxUBiZ+nkloZQaZmU5sMiz/o6i9jFASfgMiyJ146YIO06iPA==" saltValue="7pZ+FVLjqP7HN/V4mZl4bQ==" spinCount="100000" sheet="1" objects="1" scenarios="1"/>
  <mergeCells count="11">
    <mergeCell ref="F28:AC28"/>
    <mergeCell ref="B28:C28"/>
    <mergeCell ref="H26:I26"/>
    <mergeCell ref="R26:S26"/>
    <mergeCell ref="Y26:Z26"/>
    <mergeCell ref="A1:AC1"/>
    <mergeCell ref="C13:AC14"/>
    <mergeCell ref="C16:AC17"/>
    <mergeCell ref="B22:AC25"/>
    <mergeCell ref="B26:C26"/>
    <mergeCell ref="B4:AC6"/>
  </mergeCells>
  <pageMargins left="0.25" right="0.25" top="0.75" bottom="0.75" header="0.3" footer="0.3"/>
  <pageSetup orientation="portrait" r:id="rId1"/>
  <headerFooter>
    <oddHeader>&amp;C&amp;"Calibri,Bold"&amp;12SURFACE TRANSPORTATION BLOCK GRANT SET-ASIDE (STBG-SA&amp;K000000)/TA&amp;K01+000 CATEGORY 9 FUNDING CALL FOR PROJECTS</oddHeader>
    <oddFooter>&amp;L&amp;"Calibri,Regular"Corpus Christi MPO 2026 Project Application&amp;R&amp;"Calibri,Regular"Page 4 of 12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48" r:id="rId4" name="Check Box 12">
              <controlPr locked="0" defaultSize="0" autoFill="0" autoLine="0" autoPict="0">
                <anchor moveWithCells="1">
                  <from>
                    <xdr:col>1</xdr:col>
                    <xdr:colOff>28575</xdr:colOff>
                    <xdr:row>6</xdr:row>
                    <xdr:rowOff>0</xdr:rowOff>
                  </from>
                  <to>
                    <xdr:col>1</xdr:col>
                    <xdr:colOff>238125</xdr:colOff>
                    <xdr:row>7</xdr:row>
                    <xdr:rowOff>19050</xdr:rowOff>
                  </to>
                </anchor>
              </controlPr>
            </control>
          </mc:Choice>
        </mc:AlternateContent>
        <mc:AlternateContent xmlns:mc="http://schemas.openxmlformats.org/markup-compatibility/2006">
          <mc:Choice Requires="x14">
            <control shapeId="14349" r:id="rId5" name="Check Box 13">
              <controlPr locked="0" defaultSize="0" autoFill="0" autoLine="0" autoPict="0">
                <anchor moveWithCells="1">
                  <from>
                    <xdr:col>1</xdr:col>
                    <xdr:colOff>28575</xdr:colOff>
                    <xdr:row>7</xdr:row>
                    <xdr:rowOff>0</xdr:rowOff>
                  </from>
                  <to>
                    <xdr:col>1</xdr:col>
                    <xdr:colOff>238125</xdr:colOff>
                    <xdr:row>8</xdr:row>
                    <xdr:rowOff>19050</xdr:rowOff>
                  </to>
                </anchor>
              </controlPr>
            </control>
          </mc:Choice>
        </mc:AlternateContent>
        <mc:AlternateContent xmlns:mc="http://schemas.openxmlformats.org/markup-compatibility/2006">
          <mc:Choice Requires="x14">
            <control shapeId="14350" r:id="rId6" name="Check Box 14">
              <controlPr locked="0" defaultSize="0" autoFill="0" autoLine="0" autoPict="0">
                <anchor moveWithCells="1">
                  <from>
                    <xdr:col>1</xdr:col>
                    <xdr:colOff>28575</xdr:colOff>
                    <xdr:row>8</xdr:row>
                    <xdr:rowOff>0</xdr:rowOff>
                  </from>
                  <to>
                    <xdr:col>1</xdr:col>
                    <xdr:colOff>238125</xdr:colOff>
                    <xdr:row>9</xdr:row>
                    <xdr:rowOff>19050</xdr:rowOff>
                  </to>
                </anchor>
              </controlPr>
            </control>
          </mc:Choice>
        </mc:AlternateContent>
        <mc:AlternateContent xmlns:mc="http://schemas.openxmlformats.org/markup-compatibility/2006">
          <mc:Choice Requires="x14">
            <control shapeId="14351" r:id="rId7" name="Check Box 15">
              <controlPr locked="0" defaultSize="0" autoFill="0" autoLine="0" autoPict="0">
                <anchor moveWithCells="1">
                  <from>
                    <xdr:col>1</xdr:col>
                    <xdr:colOff>28575</xdr:colOff>
                    <xdr:row>9</xdr:row>
                    <xdr:rowOff>0</xdr:rowOff>
                  </from>
                  <to>
                    <xdr:col>1</xdr:col>
                    <xdr:colOff>238125</xdr:colOff>
                    <xdr:row>10</xdr:row>
                    <xdr:rowOff>19050</xdr:rowOff>
                  </to>
                </anchor>
              </controlPr>
            </control>
          </mc:Choice>
        </mc:AlternateContent>
        <mc:AlternateContent xmlns:mc="http://schemas.openxmlformats.org/markup-compatibility/2006">
          <mc:Choice Requires="x14">
            <control shapeId="14357" r:id="rId8" name="Check Box 21">
              <controlPr locked="0" defaultSize="0" autoFill="0" autoLine="0" autoPict="0">
                <anchor moveWithCells="1">
                  <from>
                    <xdr:col>8</xdr:col>
                    <xdr:colOff>28575</xdr:colOff>
                    <xdr:row>6</xdr:row>
                    <xdr:rowOff>0</xdr:rowOff>
                  </from>
                  <to>
                    <xdr:col>8</xdr:col>
                    <xdr:colOff>238125</xdr:colOff>
                    <xdr:row>7</xdr:row>
                    <xdr:rowOff>19050</xdr:rowOff>
                  </to>
                </anchor>
              </controlPr>
            </control>
          </mc:Choice>
        </mc:AlternateContent>
        <mc:AlternateContent xmlns:mc="http://schemas.openxmlformats.org/markup-compatibility/2006">
          <mc:Choice Requires="x14">
            <control shapeId="14358" r:id="rId9" name="Check Box 22">
              <controlPr locked="0" defaultSize="0" autoFill="0" autoLine="0" autoPict="0">
                <anchor moveWithCells="1">
                  <from>
                    <xdr:col>8</xdr:col>
                    <xdr:colOff>28575</xdr:colOff>
                    <xdr:row>7</xdr:row>
                    <xdr:rowOff>0</xdr:rowOff>
                  </from>
                  <to>
                    <xdr:col>8</xdr:col>
                    <xdr:colOff>238125</xdr:colOff>
                    <xdr:row>8</xdr:row>
                    <xdr:rowOff>19050</xdr:rowOff>
                  </to>
                </anchor>
              </controlPr>
            </control>
          </mc:Choice>
        </mc:AlternateContent>
        <mc:AlternateContent xmlns:mc="http://schemas.openxmlformats.org/markup-compatibility/2006">
          <mc:Choice Requires="x14">
            <control shapeId="14359" r:id="rId10" name="Check Box 23">
              <controlPr locked="0" defaultSize="0" autoFill="0" autoLine="0" autoPict="0">
                <anchor moveWithCells="1">
                  <from>
                    <xdr:col>8</xdr:col>
                    <xdr:colOff>28575</xdr:colOff>
                    <xdr:row>8</xdr:row>
                    <xdr:rowOff>0</xdr:rowOff>
                  </from>
                  <to>
                    <xdr:col>8</xdr:col>
                    <xdr:colOff>238125</xdr:colOff>
                    <xdr:row>9</xdr:row>
                    <xdr:rowOff>19050</xdr:rowOff>
                  </to>
                </anchor>
              </controlPr>
            </control>
          </mc:Choice>
        </mc:AlternateContent>
        <mc:AlternateContent xmlns:mc="http://schemas.openxmlformats.org/markup-compatibility/2006">
          <mc:Choice Requires="x14">
            <control shapeId="14360" r:id="rId11" name="Check Box 24">
              <controlPr locked="0" defaultSize="0" autoFill="0" autoLine="0" autoPict="0">
                <anchor moveWithCells="1">
                  <from>
                    <xdr:col>8</xdr:col>
                    <xdr:colOff>28575</xdr:colOff>
                    <xdr:row>9</xdr:row>
                    <xdr:rowOff>0</xdr:rowOff>
                  </from>
                  <to>
                    <xdr:col>8</xdr:col>
                    <xdr:colOff>238125</xdr:colOff>
                    <xdr:row>10</xdr:row>
                    <xdr:rowOff>19050</xdr:rowOff>
                  </to>
                </anchor>
              </controlPr>
            </control>
          </mc:Choice>
        </mc:AlternateContent>
        <mc:AlternateContent xmlns:mc="http://schemas.openxmlformats.org/markup-compatibility/2006">
          <mc:Choice Requires="x14">
            <control shapeId="14362" r:id="rId12" name="Check Box 26">
              <controlPr locked="0" defaultSize="0" autoFill="0" autoLine="0" autoPict="0">
                <anchor moveWithCells="1">
                  <from>
                    <xdr:col>17</xdr:col>
                    <xdr:colOff>28575</xdr:colOff>
                    <xdr:row>6</xdr:row>
                    <xdr:rowOff>0</xdr:rowOff>
                  </from>
                  <to>
                    <xdr:col>17</xdr:col>
                    <xdr:colOff>238125</xdr:colOff>
                    <xdr:row>7</xdr:row>
                    <xdr:rowOff>19050</xdr:rowOff>
                  </to>
                </anchor>
              </controlPr>
            </control>
          </mc:Choice>
        </mc:AlternateContent>
        <mc:AlternateContent xmlns:mc="http://schemas.openxmlformats.org/markup-compatibility/2006">
          <mc:Choice Requires="x14">
            <control shapeId="14363" r:id="rId13" name="Check Box 27">
              <controlPr locked="0" defaultSize="0" autoFill="0" autoLine="0" autoPict="0">
                <anchor moveWithCells="1">
                  <from>
                    <xdr:col>17</xdr:col>
                    <xdr:colOff>28575</xdr:colOff>
                    <xdr:row>7</xdr:row>
                    <xdr:rowOff>0</xdr:rowOff>
                  </from>
                  <to>
                    <xdr:col>17</xdr:col>
                    <xdr:colOff>238125</xdr:colOff>
                    <xdr:row>8</xdr:row>
                    <xdr:rowOff>19050</xdr:rowOff>
                  </to>
                </anchor>
              </controlPr>
            </control>
          </mc:Choice>
        </mc:AlternateContent>
        <mc:AlternateContent xmlns:mc="http://schemas.openxmlformats.org/markup-compatibility/2006">
          <mc:Choice Requires="x14">
            <control shapeId="14364" r:id="rId14" name="Check Box 28">
              <controlPr locked="0" defaultSize="0" autoFill="0" autoLine="0" autoPict="0">
                <anchor moveWithCells="1">
                  <from>
                    <xdr:col>17</xdr:col>
                    <xdr:colOff>28575</xdr:colOff>
                    <xdr:row>8</xdr:row>
                    <xdr:rowOff>0</xdr:rowOff>
                  </from>
                  <to>
                    <xdr:col>17</xdr:col>
                    <xdr:colOff>238125</xdr:colOff>
                    <xdr:row>9</xdr:row>
                    <xdr:rowOff>19050</xdr:rowOff>
                  </to>
                </anchor>
              </controlPr>
            </control>
          </mc:Choice>
        </mc:AlternateContent>
        <mc:AlternateContent xmlns:mc="http://schemas.openxmlformats.org/markup-compatibility/2006">
          <mc:Choice Requires="x14">
            <control shapeId="14365" r:id="rId15" name="Check Box 29">
              <controlPr locked="0" defaultSize="0" autoFill="0" autoLine="0" autoPict="0">
                <anchor moveWithCells="1">
                  <from>
                    <xdr:col>17</xdr:col>
                    <xdr:colOff>28575</xdr:colOff>
                    <xdr:row>9</xdr:row>
                    <xdr:rowOff>0</xdr:rowOff>
                  </from>
                  <to>
                    <xdr:col>17</xdr:col>
                    <xdr:colOff>238125</xdr:colOff>
                    <xdr:row>10</xdr:row>
                    <xdr:rowOff>19050</xdr:rowOff>
                  </to>
                </anchor>
              </controlPr>
            </control>
          </mc:Choice>
        </mc:AlternateContent>
        <mc:AlternateContent xmlns:mc="http://schemas.openxmlformats.org/markup-compatibility/2006">
          <mc:Choice Requires="x14">
            <control shapeId="14366" r:id="rId16" name="Drop Down 30">
              <controlPr locked="0" defaultSize="0" autoLine="0" autoPict="0">
                <anchor moveWithCells="1">
                  <from>
                    <xdr:col>13</xdr:col>
                    <xdr:colOff>38100</xdr:colOff>
                    <xdr:row>14</xdr:row>
                    <xdr:rowOff>28575</xdr:rowOff>
                  </from>
                  <to>
                    <xdr:col>20</xdr:col>
                    <xdr:colOff>0</xdr:colOff>
                    <xdr:row>14</xdr:row>
                    <xdr:rowOff>209550</xdr:rowOff>
                  </to>
                </anchor>
              </controlPr>
            </control>
          </mc:Choice>
        </mc:AlternateContent>
        <mc:AlternateContent xmlns:mc="http://schemas.openxmlformats.org/markup-compatibility/2006">
          <mc:Choice Requires="x14">
            <control shapeId="14367" r:id="rId17" name="Drop Down 31">
              <controlPr locked="0" defaultSize="0" autoLine="0" autoPict="0">
                <anchor moveWithCells="1">
                  <from>
                    <xdr:col>8</xdr:col>
                    <xdr:colOff>76200</xdr:colOff>
                    <xdr:row>17</xdr:row>
                    <xdr:rowOff>9525</xdr:rowOff>
                  </from>
                  <to>
                    <xdr:col>18</xdr:col>
                    <xdr:colOff>180975</xdr:colOff>
                    <xdr:row>18</xdr:row>
                    <xdr:rowOff>9525</xdr:rowOff>
                  </to>
                </anchor>
              </controlPr>
            </control>
          </mc:Choice>
        </mc:AlternateContent>
        <mc:AlternateContent xmlns:mc="http://schemas.openxmlformats.org/markup-compatibility/2006">
          <mc:Choice Requires="x14">
            <control shapeId="14368" r:id="rId18" name="Drop Down 32">
              <controlPr locked="0" defaultSize="0" autoLine="0" autoPict="0">
                <anchor moveWithCells="1">
                  <from>
                    <xdr:col>8</xdr:col>
                    <xdr:colOff>76200</xdr:colOff>
                    <xdr:row>18</xdr:row>
                    <xdr:rowOff>38100</xdr:rowOff>
                  </from>
                  <to>
                    <xdr:col>18</xdr:col>
                    <xdr:colOff>180975</xdr:colOff>
                    <xdr:row>19</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58D31-B091-4D51-9E02-C79469A2BFF9}">
  <sheetPr codeName="Sheet5"/>
  <dimension ref="A1:AC45"/>
  <sheetViews>
    <sheetView view="pageLayout" zoomScaleNormal="100" workbookViewId="0">
      <selection activeCell="C24" sqref="C24:AC26"/>
    </sheetView>
  </sheetViews>
  <sheetFormatPr defaultColWidth="9.140625" defaultRowHeight="12.75" x14ac:dyDescent="0.2"/>
  <cols>
    <col min="1" max="29" width="3.42578125" style="27" customWidth="1"/>
    <col min="30" max="16384" width="9.140625" style="27"/>
  </cols>
  <sheetData>
    <row r="1" spans="1:29" ht="18.75" x14ac:dyDescent="0.2">
      <c r="A1" s="135" t="s">
        <v>749</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row>
    <row r="2" spans="1:29" ht="15" customHeight="1" x14ac:dyDescent="0.2">
      <c r="A2" s="104" t="s">
        <v>896</v>
      </c>
      <c r="B2" s="148" t="s">
        <v>890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row>
    <row r="3" spans="1:29" x14ac:dyDescent="0.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row>
    <row r="4" spans="1:29" x14ac:dyDescent="0.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row>
    <row r="5" spans="1:29" ht="15" x14ac:dyDescent="0.2">
      <c r="B5" s="114" t="s">
        <v>888</v>
      </c>
      <c r="C5" s="117"/>
      <c r="D5" s="117"/>
      <c r="E5" s="117"/>
      <c r="F5" s="117"/>
      <c r="G5" s="117"/>
      <c r="H5" s="131" t="s">
        <v>889</v>
      </c>
      <c r="I5" s="117"/>
      <c r="J5" s="117"/>
      <c r="K5" s="117"/>
      <c r="L5" s="117"/>
      <c r="M5" s="117"/>
      <c r="N5" s="117"/>
      <c r="O5" s="117"/>
      <c r="P5" s="117"/>
      <c r="Q5" s="117"/>
      <c r="R5" s="117"/>
      <c r="S5" s="117"/>
      <c r="T5" s="117"/>
      <c r="U5" s="117"/>
      <c r="V5" s="117"/>
      <c r="W5" s="117"/>
      <c r="X5" s="117"/>
      <c r="Y5" s="117"/>
      <c r="Z5" s="117"/>
      <c r="AA5" s="117"/>
      <c r="AB5" s="117"/>
      <c r="AC5" s="117"/>
    </row>
    <row r="6" spans="1:29" x14ac:dyDescent="0.2">
      <c r="B6" s="114"/>
      <c r="C6" s="114" t="s">
        <v>892</v>
      </c>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row>
    <row r="7" spans="1:29" x14ac:dyDescent="0.2">
      <c r="B7" s="114"/>
      <c r="C7" s="114" t="s">
        <v>893</v>
      </c>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row>
    <row r="8" spans="1:29" x14ac:dyDescent="0.2">
      <c r="B8" s="114"/>
      <c r="C8" s="114" t="s">
        <v>894</v>
      </c>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row>
    <row r="9" spans="1:29" x14ac:dyDescent="0.2">
      <c r="B9" s="114"/>
      <c r="C9" s="114" t="s">
        <v>891</v>
      </c>
      <c r="D9" s="114"/>
      <c r="E9" s="114"/>
      <c r="F9" s="114"/>
      <c r="G9" s="114"/>
      <c r="H9" s="114"/>
      <c r="I9" s="114"/>
      <c r="J9" s="114"/>
      <c r="K9" s="114"/>
      <c r="L9" s="114"/>
      <c r="M9" s="114"/>
      <c r="N9" s="114"/>
      <c r="O9" s="114"/>
      <c r="P9" s="114"/>
      <c r="Q9" s="114"/>
      <c r="R9" s="114"/>
      <c r="S9" s="114"/>
      <c r="T9" s="114"/>
      <c r="U9" s="114"/>
      <c r="V9" s="114"/>
      <c r="W9" s="114"/>
      <c r="X9" s="114"/>
      <c r="Y9" s="114"/>
      <c r="Z9" s="114"/>
      <c r="AA9" s="114"/>
      <c r="AB9" s="114"/>
      <c r="AC9" s="114"/>
    </row>
    <row r="11" spans="1:29" ht="18.75" x14ac:dyDescent="0.2">
      <c r="A11" s="135" t="s">
        <v>886</v>
      </c>
      <c r="B11" s="135"/>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135"/>
    </row>
    <row r="12" spans="1:29" x14ac:dyDescent="0.2">
      <c r="A12" s="104" t="s">
        <v>750</v>
      </c>
      <c r="B12" s="28" t="s">
        <v>877</v>
      </c>
    </row>
    <row r="13" spans="1:29" x14ac:dyDescent="0.2">
      <c r="B13" s="138" t="s">
        <v>860</v>
      </c>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row>
    <row r="14" spans="1:29" x14ac:dyDescent="0.2">
      <c r="B14" s="138"/>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row>
    <row r="15" spans="1:29" x14ac:dyDescent="0.2">
      <c r="B15" s="5"/>
    </row>
    <row r="16" spans="1:29" x14ac:dyDescent="0.2">
      <c r="A16" s="104" t="s">
        <v>751</v>
      </c>
      <c r="B16" s="28" t="s">
        <v>878</v>
      </c>
    </row>
    <row r="17" spans="1:29" ht="15" customHeight="1" x14ac:dyDescent="0.2">
      <c r="B17" s="138" t="s">
        <v>887</v>
      </c>
      <c r="C17" s="138"/>
      <c r="D17" s="138"/>
      <c r="E17" s="138"/>
      <c r="F17" s="138"/>
      <c r="G17" s="138"/>
      <c r="H17" s="138"/>
      <c r="I17" s="138"/>
      <c r="J17" s="138"/>
      <c r="K17" s="138"/>
      <c r="L17" s="138"/>
      <c r="M17" s="138"/>
      <c r="N17" s="138"/>
      <c r="O17" s="138"/>
      <c r="P17" s="138"/>
      <c r="Q17" s="138"/>
      <c r="R17" s="138"/>
      <c r="S17" s="138"/>
      <c r="T17" s="138"/>
      <c r="U17" s="138"/>
      <c r="V17" s="138"/>
      <c r="W17" s="138"/>
      <c r="X17" s="138"/>
      <c r="Y17" s="138"/>
      <c r="Z17" s="138"/>
      <c r="AA17" s="138"/>
      <c r="AB17" s="138"/>
      <c r="AC17" s="138"/>
    </row>
    <row r="18" spans="1:29" x14ac:dyDescent="0.2">
      <c r="B18" s="138"/>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row>
    <row r="19" spans="1:29" x14ac:dyDescent="0.2">
      <c r="B19" s="138"/>
      <c r="C19" s="138"/>
      <c r="D19" s="138"/>
      <c r="E19" s="138"/>
      <c r="F19" s="138"/>
      <c r="G19" s="138"/>
      <c r="H19" s="138"/>
      <c r="I19" s="138"/>
      <c r="J19" s="138"/>
      <c r="K19" s="138"/>
      <c r="L19" s="138"/>
      <c r="M19" s="138"/>
      <c r="N19" s="138"/>
      <c r="O19" s="138"/>
      <c r="P19" s="138"/>
      <c r="Q19" s="138"/>
      <c r="R19" s="138"/>
      <c r="S19" s="138"/>
      <c r="T19" s="138"/>
      <c r="U19" s="138"/>
      <c r="V19" s="138"/>
      <c r="W19" s="138"/>
      <c r="X19" s="138"/>
      <c r="Y19" s="138"/>
      <c r="Z19" s="138"/>
      <c r="AA19" s="138"/>
      <c r="AB19" s="138"/>
      <c r="AC19" s="138"/>
    </row>
    <row r="20" spans="1:29" x14ac:dyDescent="0.2">
      <c r="B20" s="138"/>
      <c r="C20" s="138"/>
      <c r="D20" s="138"/>
      <c r="E20" s="138"/>
      <c r="F20" s="138"/>
      <c r="G20" s="138"/>
      <c r="H20" s="138"/>
      <c r="I20" s="138"/>
      <c r="J20" s="138"/>
      <c r="K20" s="138"/>
      <c r="L20" s="138"/>
      <c r="M20" s="138"/>
      <c r="N20" s="138"/>
      <c r="O20" s="138"/>
      <c r="P20" s="138"/>
      <c r="Q20" s="138"/>
      <c r="R20" s="138"/>
      <c r="S20" s="138"/>
      <c r="T20" s="138"/>
      <c r="U20" s="138"/>
      <c r="V20" s="138"/>
      <c r="W20" s="138"/>
      <c r="X20" s="138"/>
      <c r="Y20" s="138"/>
      <c r="Z20" s="138"/>
      <c r="AA20" s="138"/>
      <c r="AB20" s="138"/>
      <c r="AC20" s="138"/>
    </row>
    <row r="22" spans="1:29" x14ac:dyDescent="0.2">
      <c r="A22" s="104" t="s">
        <v>754</v>
      </c>
      <c r="B22" s="28" t="s">
        <v>752</v>
      </c>
    </row>
    <row r="23" spans="1:29" ht="14.25" customHeight="1" x14ac:dyDescent="0.2">
      <c r="B23" s="115" t="s">
        <v>23</v>
      </c>
      <c r="C23" s="5" t="s">
        <v>753</v>
      </c>
    </row>
    <row r="24" spans="1:29" x14ac:dyDescent="0.2">
      <c r="C24" s="155"/>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7"/>
    </row>
    <row r="25" spans="1:29" x14ac:dyDescent="0.2">
      <c r="C25" s="158"/>
      <c r="D25" s="159"/>
      <c r="E25" s="159"/>
      <c r="F25" s="159"/>
      <c r="G25" s="159"/>
      <c r="H25" s="159"/>
      <c r="I25" s="159"/>
      <c r="J25" s="159"/>
      <c r="K25" s="159"/>
      <c r="L25" s="159"/>
      <c r="M25" s="159"/>
      <c r="N25" s="159"/>
      <c r="O25" s="159"/>
      <c r="P25" s="159"/>
      <c r="Q25" s="159"/>
      <c r="R25" s="159"/>
      <c r="S25" s="159"/>
      <c r="T25" s="159"/>
      <c r="U25" s="159"/>
      <c r="V25" s="159"/>
      <c r="W25" s="159"/>
      <c r="X25" s="159"/>
      <c r="Y25" s="159"/>
      <c r="Z25" s="159"/>
      <c r="AA25" s="159"/>
      <c r="AB25" s="159"/>
      <c r="AC25" s="160"/>
    </row>
    <row r="26" spans="1:29" x14ac:dyDescent="0.2">
      <c r="C26" s="161"/>
      <c r="D26" s="162"/>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3"/>
    </row>
    <row r="28" spans="1:29" x14ac:dyDescent="0.2">
      <c r="B28" s="115" t="s">
        <v>26</v>
      </c>
      <c r="C28" s="138" t="s">
        <v>861</v>
      </c>
      <c r="D28" s="138"/>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row>
    <row r="29" spans="1:29" ht="16.5" customHeight="1" x14ac:dyDescent="0.2">
      <c r="C29" s="138"/>
      <c r="D29" s="138"/>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row>
    <row r="30" spans="1:29" x14ac:dyDescent="0.2">
      <c r="C30" s="155"/>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7"/>
    </row>
    <row r="31" spans="1:29" x14ac:dyDescent="0.2">
      <c r="C31" s="158"/>
      <c r="D31" s="159"/>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B31" s="159"/>
      <c r="AC31" s="160"/>
    </row>
    <row r="32" spans="1:29" x14ac:dyDescent="0.2">
      <c r="C32" s="161"/>
      <c r="D32" s="162"/>
      <c r="E32" s="162"/>
      <c r="F32" s="162"/>
      <c r="G32" s="162"/>
      <c r="H32" s="162"/>
      <c r="I32" s="162"/>
      <c r="J32" s="162"/>
      <c r="K32" s="162"/>
      <c r="L32" s="162"/>
      <c r="M32" s="162"/>
      <c r="N32" s="162"/>
      <c r="O32" s="162"/>
      <c r="P32" s="162"/>
      <c r="Q32" s="162"/>
      <c r="R32" s="162"/>
      <c r="S32" s="162"/>
      <c r="T32" s="162"/>
      <c r="U32" s="162"/>
      <c r="V32" s="162"/>
      <c r="W32" s="162"/>
      <c r="X32" s="162"/>
      <c r="Y32" s="162"/>
      <c r="Z32" s="162"/>
      <c r="AA32" s="162"/>
      <c r="AB32" s="162"/>
      <c r="AC32" s="163"/>
    </row>
    <row r="34" spans="1:29" x14ac:dyDescent="0.2">
      <c r="A34" s="104" t="s">
        <v>763</v>
      </c>
      <c r="B34" s="128" t="s">
        <v>879</v>
      </c>
    </row>
    <row r="35" spans="1:29" x14ac:dyDescent="0.2">
      <c r="B35" s="115" t="s">
        <v>23</v>
      </c>
      <c r="C35" s="148" t="s">
        <v>764</v>
      </c>
      <c r="D35" s="148"/>
      <c r="E35" s="148"/>
      <c r="F35" s="148"/>
      <c r="G35" s="148"/>
      <c r="H35" s="148"/>
      <c r="I35" s="148"/>
      <c r="J35" s="148"/>
      <c r="K35" s="148"/>
      <c r="L35" s="148"/>
      <c r="M35" s="148"/>
      <c r="N35" s="148"/>
      <c r="O35" s="148"/>
      <c r="P35" s="148"/>
      <c r="Q35" s="148"/>
      <c r="R35" s="148"/>
      <c r="S35" s="148"/>
      <c r="T35" s="148"/>
      <c r="U35" s="148"/>
      <c r="V35" s="148"/>
      <c r="W35" s="148"/>
      <c r="X35" s="148"/>
      <c r="Y35" s="148"/>
      <c r="Z35" s="148"/>
      <c r="AA35" s="148"/>
      <c r="AB35" s="148"/>
      <c r="AC35" s="148"/>
    </row>
    <row r="36" spans="1:29" x14ac:dyDescent="0.2">
      <c r="C36" s="148"/>
      <c r="D36" s="148"/>
      <c r="E36" s="148"/>
      <c r="F36" s="148"/>
      <c r="G36" s="148"/>
      <c r="H36" s="148"/>
      <c r="I36" s="148"/>
      <c r="J36" s="148"/>
      <c r="K36" s="148"/>
      <c r="L36" s="148"/>
      <c r="M36" s="148"/>
      <c r="N36" s="148"/>
      <c r="O36" s="148"/>
      <c r="P36" s="148"/>
      <c r="Q36" s="148"/>
      <c r="R36" s="148"/>
      <c r="S36" s="148"/>
      <c r="T36" s="148"/>
      <c r="U36" s="148"/>
      <c r="V36" s="148"/>
      <c r="W36" s="148"/>
      <c r="X36" s="148"/>
      <c r="Y36" s="148"/>
      <c r="Z36" s="148"/>
      <c r="AA36" s="148"/>
      <c r="AB36" s="148"/>
      <c r="AC36" s="148"/>
    </row>
    <row r="37" spans="1:29" ht="15" customHeight="1" x14ac:dyDescent="0.2">
      <c r="C37" s="5" t="s">
        <v>765</v>
      </c>
    </row>
    <row r="38" spans="1:29" x14ac:dyDescent="0.2">
      <c r="C38" s="148" t="s">
        <v>862</v>
      </c>
      <c r="D38" s="148"/>
      <c r="E38" s="148"/>
      <c r="F38" s="148"/>
      <c r="G38" s="148"/>
      <c r="H38" s="148"/>
      <c r="I38" s="148"/>
      <c r="J38" s="148"/>
      <c r="K38" s="148"/>
      <c r="L38" s="148"/>
      <c r="M38" s="148"/>
      <c r="N38" s="148"/>
      <c r="O38" s="148"/>
      <c r="P38" s="148"/>
      <c r="Q38" s="148"/>
      <c r="R38" s="148"/>
      <c r="S38" s="148"/>
      <c r="T38" s="148"/>
      <c r="U38" s="148"/>
      <c r="V38" s="148"/>
      <c r="W38" s="148"/>
      <c r="X38" s="148"/>
      <c r="Y38" s="148"/>
      <c r="Z38" s="148"/>
      <c r="AA38" s="148"/>
      <c r="AB38" s="148"/>
      <c r="AC38" s="148"/>
    </row>
    <row r="39" spans="1:29" x14ac:dyDescent="0.2">
      <c r="C39" s="148"/>
      <c r="D39" s="148"/>
      <c r="E39" s="148"/>
      <c r="F39" s="148"/>
      <c r="G39" s="148"/>
      <c r="H39" s="148"/>
      <c r="I39" s="148"/>
      <c r="J39" s="148"/>
      <c r="K39" s="148"/>
      <c r="L39" s="148"/>
      <c r="M39" s="148"/>
      <c r="N39" s="148"/>
      <c r="O39" s="148"/>
      <c r="P39" s="148"/>
      <c r="Q39" s="148"/>
      <c r="R39" s="148"/>
      <c r="S39" s="148"/>
      <c r="T39" s="148"/>
      <c r="U39" s="148"/>
      <c r="V39" s="148"/>
      <c r="W39" s="148"/>
      <c r="X39" s="148"/>
      <c r="Y39" s="148"/>
      <c r="Z39" s="148"/>
      <c r="AA39" s="148"/>
      <c r="AB39" s="148"/>
      <c r="AC39" s="148"/>
    </row>
    <row r="40" spans="1:29" x14ac:dyDescent="0.2">
      <c r="C40" s="27" t="s">
        <v>766</v>
      </c>
      <c r="K40" s="152"/>
      <c r="L40" s="153"/>
      <c r="M40" s="153"/>
      <c r="N40" s="153"/>
      <c r="O40" s="153"/>
      <c r="P40" s="153"/>
      <c r="Q40" s="153"/>
      <c r="R40" s="153"/>
      <c r="S40" s="153"/>
      <c r="T40" s="153"/>
      <c r="U40" s="153"/>
      <c r="V40" s="153"/>
      <c r="W40" s="153"/>
      <c r="X40" s="153"/>
      <c r="Y40" s="153"/>
      <c r="Z40" s="153"/>
      <c r="AA40" s="153"/>
      <c r="AB40" s="153"/>
      <c r="AC40" s="154"/>
    </row>
    <row r="42" spans="1:29" x14ac:dyDescent="0.2">
      <c r="B42" s="115" t="s">
        <v>26</v>
      </c>
      <c r="C42" s="27" t="s">
        <v>767</v>
      </c>
    </row>
    <row r="43" spans="1:29" ht="16.5" customHeight="1" x14ac:dyDescent="0.2">
      <c r="C43" s="5" t="s">
        <v>768</v>
      </c>
    </row>
    <row r="44" spans="1:29" x14ac:dyDescent="0.2">
      <c r="C44" s="148" t="s">
        <v>863</v>
      </c>
      <c r="D44" s="148"/>
      <c r="E44" s="148"/>
      <c r="F44" s="148"/>
      <c r="G44" s="148"/>
      <c r="H44" s="148"/>
      <c r="I44" s="148"/>
      <c r="J44" s="148"/>
      <c r="K44" s="148"/>
      <c r="L44" s="148"/>
      <c r="M44" s="148"/>
      <c r="N44" s="148"/>
      <c r="O44" s="148"/>
      <c r="P44" s="148"/>
      <c r="Q44" s="148"/>
      <c r="R44" s="148"/>
      <c r="S44" s="148"/>
      <c r="T44" s="148"/>
      <c r="U44" s="148"/>
      <c r="V44" s="148"/>
      <c r="W44" s="148"/>
      <c r="X44" s="148"/>
      <c r="Y44" s="148"/>
      <c r="Z44" s="148"/>
      <c r="AA44" s="148"/>
      <c r="AB44" s="148"/>
      <c r="AC44" s="148"/>
    </row>
    <row r="45" spans="1:29" x14ac:dyDescent="0.2">
      <c r="C45" s="148"/>
      <c r="D45" s="148"/>
      <c r="E45" s="148"/>
      <c r="F45" s="148"/>
      <c r="G45" s="148"/>
      <c r="H45" s="148"/>
      <c r="I45" s="148"/>
      <c r="J45" s="148"/>
      <c r="K45" s="148"/>
      <c r="L45" s="148"/>
      <c r="M45" s="148"/>
      <c r="N45" s="148"/>
      <c r="O45" s="148"/>
      <c r="P45" s="148"/>
      <c r="Q45" s="148"/>
      <c r="R45" s="148"/>
      <c r="S45" s="148"/>
      <c r="T45" s="148"/>
      <c r="U45" s="148"/>
      <c r="V45" s="148"/>
      <c r="W45" s="148"/>
      <c r="X45" s="148"/>
      <c r="Y45" s="148"/>
      <c r="Z45" s="148"/>
      <c r="AA45" s="148"/>
      <c r="AB45" s="148"/>
      <c r="AC45" s="148"/>
    </row>
  </sheetData>
  <sheetProtection algorithmName="SHA-512" hashValue="T7dCmuKKh4iHRHMAAIU3GrkJ/AynoCtEUVDnPbPNz8BlGwZ/hIJclhW8AlV7u7kcaxrVYeQwBuYaKCjvmDJaxQ==" saltValue="He5uwYTL11PNVzH35OBy3Q==" spinCount="100000" sheet="1" objects="1" scenarios="1"/>
  <mergeCells count="12">
    <mergeCell ref="K40:AC40"/>
    <mergeCell ref="C24:AC26"/>
    <mergeCell ref="C30:AC32"/>
    <mergeCell ref="C44:AC45"/>
    <mergeCell ref="C28:AC29"/>
    <mergeCell ref="C35:AC36"/>
    <mergeCell ref="A1:AC1"/>
    <mergeCell ref="B13:AC14"/>
    <mergeCell ref="C38:AC39"/>
    <mergeCell ref="A11:AC11"/>
    <mergeCell ref="B2:AC4"/>
    <mergeCell ref="B17:AC20"/>
  </mergeCells>
  <hyperlinks>
    <hyperlink ref="H5" r:id="rId1" xr:uid="{3AA64989-4B9E-452E-93FD-6FF5E31C6C55}"/>
  </hyperlinks>
  <pageMargins left="0.25" right="0.25" top="0.75" bottom="0.75" header="0.3" footer="0.3"/>
  <pageSetup orientation="portrait" r:id="rId2"/>
  <headerFooter>
    <oddHeader>&amp;C&amp;"Calibri,Bold"&amp;12SURFACE TRANSPORTATION BLOCK GRANT SET-ASIDE (STBG-SA&amp;K000000)/TA&amp;K01+000 CATEGORY 9 FUNDING CALL FOR PROJECTS</oddHeader>
    <oddFooter>&amp;L&amp;"Calibri,Regular"Corpus Christi MPO 2026 Project Application&amp;R&amp;"Calibri,Regular"Page 5 of 12</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5378" r:id="rId5" name="Drop Down 18">
              <controlPr locked="0" defaultSize="0" autoLine="0" autoPict="0">
                <anchor moveWithCells="1">
                  <from>
                    <xdr:col>16</xdr:col>
                    <xdr:colOff>19050</xdr:colOff>
                    <xdr:row>36</xdr:row>
                    <xdr:rowOff>9525</xdr:rowOff>
                  </from>
                  <to>
                    <xdr:col>18</xdr:col>
                    <xdr:colOff>85725</xdr:colOff>
                    <xdr:row>36</xdr:row>
                    <xdr:rowOff>161925</xdr:rowOff>
                  </to>
                </anchor>
              </controlPr>
            </control>
          </mc:Choice>
        </mc:AlternateContent>
        <mc:AlternateContent xmlns:mc="http://schemas.openxmlformats.org/markup-compatibility/2006">
          <mc:Choice Requires="x14">
            <control shapeId="15379" r:id="rId6" name="Drop Down 19">
              <controlPr locked="0" defaultSize="0" autoLine="0" autoPict="0">
                <anchor moveWithCells="1">
                  <from>
                    <xdr:col>22</xdr:col>
                    <xdr:colOff>76200</xdr:colOff>
                    <xdr:row>42</xdr:row>
                    <xdr:rowOff>19050</xdr:rowOff>
                  </from>
                  <to>
                    <xdr:col>24</xdr:col>
                    <xdr:colOff>171450</xdr:colOff>
                    <xdr:row>42</xdr:row>
                    <xdr:rowOff>190500</xdr:rowOff>
                  </to>
                </anchor>
              </controlPr>
            </control>
          </mc:Choice>
        </mc:AlternateContent>
        <mc:AlternateContent xmlns:mc="http://schemas.openxmlformats.org/markup-compatibility/2006">
          <mc:Choice Requires="x14">
            <control shapeId="15382" r:id="rId7" name="Check Box 22">
              <controlPr locked="0" defaultSize="0" autoFill="0" autoLine="0" autoPict="0">
                <anchor moveWithCells="1">
                  <from>
                    <xdr:col>1</xdr:col>
                    <xdr:colOff>28575</xdr:colOff>
                    <xdr:row>5</xdr:row>
                    <xdr:rowOff>0</xdr:rowOff>
                  </from>
                  <to>
                    <xdr:col>1</xdr:col>
                    <xdr:colOff>238125</xdr:colOff>
                    <xdr:row>6</xdr:row>
                    <xdr:rowOff>19050</xdr:rowOff>
                  </to>
                </anchor>
              </controlPr>
            </control>
          </mc:Choice>
        </mc:AlternateContent>
        <mc:AlternateContent xmlns:mc="http://schemas.openxmlformats.org/markup-compatibility/2006">
          <mc:Choice Requires="x14">
            <control shapeId="15391" r:id="rId8" name="Check Box 31">
              <controlPr locked="0" defaultSize="0" autoFill="0" autoLine="0" autoPict="0">
                <anchor moveWithCells="1">
                  <from>
                    <xdr:col>1</xdr:col>
                    <xdr:colOff>28575</xdr:colOff>
                    <xdr:row>6</xdr:row>
                    <xdr:rowOff>0</xdr:rowOff>
                  </from>
                  <to>
                    <xdr:col>1</xdr:col>
                    <xdr:colOff>238125</xdr:colOff>
                    <xdr:row>7</xdr:row>
                    <xdr:rowOff>19050</xdr:rowOff>
                  </to>
                </anchor>
              </controlPr>
            </control>
          </mc:Choice>
        </mc:AlternateContent>
        <mc:AlternateContent xmlns:mc="http://schemas.openxmlformats.org/markup-compatibility/2006">
          <mc:Choice Requires="x14">
            <control shapeId="15392" r:id="rId9" name="Check Box 32">
              <controlPr locked="0" defaultSize="0" autoFill="0" autoLine="0" autoPict="0">
                <anchor moveWithCells="1">
                  <from>
                    <xdr:col>1</xdr:col>
                    <xdr:colOff>28575</xdr:colOff>
                    <xdr:row>7</xdr:row>
                    <xdr:rowOff>0</xdr:rowOff>
                  </from>
                  <to>
                    <xdr:col>1</xdr:col>
                    <xdr:colOff>238125</xdr:colOff>
                    <xdr:row>8</xdr:row>
                    <xdr:rowOff>19050</xdr:rowOff>
                  </to>
                </anchor>
              </controlPr>
            </control>
          </mc:Choice>
        </mc:AlternateContent>
        <mc:AlternateContent xmlns:mc="http://schemas.openxmlformats.org/markup-compatibility/2006">
          <mc:Choice Requires="x14">
            <control shapeId="15393" r:id="rId10" name="Check Box 33">
              <controlPr locked="0" defaultSize="0" autoFill="0" autoLine="0" autoPict="0">
                <anchor moveWithCells="1">
                  <from>
                    <xdr:col>1</xdr:col>
                    <xdr:colOff>28575</xdr:colOff>
                    <xdr:row>8</xdr:row>
                    <xdr:rowOff>0</xdr:rowOff>
                  </from>
                  <to>
                    <xdr:col>1</xdr:col>
                    <xdr:colOff>238125</xdr:colOff>
                    <xdr:row>9</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73706-217A-4A1A-AE30-3ABF01F43C73}">
  <sheetPr codeName="Sheet6"/>
  <dimension ref="A1:AC44"/>
  <sheetViews>
    <sheetView view="pageLayout" zoomScaleNormal="100" workbookViewId="0">
      <selection activeCell="M48" sqref="M48"/>
    </sheetView>
  </sheetViews>
  <sheetFormatPr defaultColWidth="9.140625" defaultRowHeight="12.75" x14ac:dyDescent="0.2"/>
  <cols>
    <col min="1" max="29" width="3.42578125" style="27" customWidth="1"/>
    <col min="30" max="16384" width="9.140625" style="27"/>
  </cols>
  <sheetData>
    <row r="1" spans="1:29" ht="18.75" x14ac:dyDescent="0.2">
      <c r="A1" s="135" t="s">
        <v>773</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row>
    <row r="3" spans="1:29" x14ac:dyDescent="0.2">
      <c r="A3" s="104" t="s">
        <v>771</v>
      </c>
      <c r="B3" s="28" t="s">
        <v>772</v>
      </c>
    </row>
    <row r="4" spans="1:29" ht="12.75" customHeight="1" x14ac:dyDescent="0.2">
      <c r="B4" s="115"/>
      <c r="C4" s="148" t="s">
        <v>904</v>
      </c>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row>
    <row r="5" spans="1:29" x14ac:dyDescent="0.2">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row>
    <row r="6" spans="1:29" ht="15" customHeight="1" x14ac:dyDescent="0.2">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row>
    <row r="7" spans="1:29" ht="21.75" customHeight="1" x14ac:dyDescent="0.2">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row>
    <row r="8" spans="1:29" ht="15" x14ac:dyDescent="0.25">
      <c r="C8" s="166"/>
      <c r="D8" s="166"/>
      <c r="E8" s="166"/>
      <c r="F8" s="166"/>
      <c r="G8" s="166"/>
      <c r="H8" s="166"/>
      <c r="I8" s="166"/>
      <c r="J8" s="166"/>
      <c r="K8" s="166"/>
      <c r="L8" s="166"/>
      <c r="M8" s="166"/>
      <c r="N8" s="166"/>
      <c r="O8" s="166"/>
      <c r="P8" s="166"/>
      <c r="Q8" s="166"/>
    </row>
    <row r="9" spans="1:29" x14ac:dyDescent="0.2">
      <c r="B9" s="115"/>
    </row>
    <row r="10" spans="1:29" x14ac:dyDescent="0.2">
      <c r="A10" s="104" t="s">
        <v>775</v>
      </c>
      <c r="B10" s="28" t="s">
        <v>776</v>
      </c>
    </row>
    <row r="11" spans="1:29" x14ac:dyDescent="0.2">
      <c r="A11" s="104"/>
      <c r="B11" s="148" t="s">
        <v>774</v>
      </c>
      <c r="C11" s="148"/>
      <c r="D11" s="148"/>
      <c r="E11" s="148"/>
      <c r="F11" s="148"/>
      <c r="G11" s="148"/>
      <c r="H11" s="148"/>
      <c r="I11" s="148"/>
      <c r="J11" s="148"/>
      <c r="K11" s="148"/>
      <c r="L11" s="148"/>
      <c r="M11" s="148"/>
      <c r="N11" s="148"/>
      <c r="O11" s="148"/>
      <c r="P11" s="148"/>
      <c r="Q11" s="148"/>
      <c r="R11" s="148"/>
      <c r="S11" s="148"/>
      <c r="T11" s="148"/>
      <c r="U11" s="148"/>
      <c r="V11" s="148"/>
      <c r="W11" s="148"/>
      <c r="X11" s="148"/>
      <c r="Y11" s="148"/>
      <c r="Z11" s="148"/>
      <c r="AA11" s="148"/>
      <c r="AB11" s="148"/>
      <c r="AC11" s="148"/>
    </row>
    <row r="12" spans="1:29" x14ac:dyDescent="0.2">
      <c r="A12" s="104"/>
      <c r="B12" s="148"/>
      <c r="C12" s="148"/>
      <c r="D12" s="148"/>
      <c r="E12" s="148"/>
      <c r="F12" s="148"/>
      <c r="G12" s="148"/>
      <c r="H12" s="148"/>
      <c r="I12" s="148"/>
      <c r="J12" s="148"/>
      <c r="K12" s="148"/>
      <c r="L12" s="148"/>
      <c r="M12" s="148"/>
      <c r="N12" s="148"/>
      <c r="O12" s="148"/>
      <c r="P12" s="148"/>
      <c r="Q12" s="148"/>
      <c r="R12" s="148"/>
      <c r="S12" s="148"/>
      <c r="T12" s="148"/>
      <c r="U12" s="148"/>
      <c r="V12" s="148"/>
      <c r="W12" s="148"/>
      <c r="X12" s="148"/>
      <c r="Y12" s="148"/>
      <c r="Z12" s="148"/>
      <c r="AA12" s="148"/>
      <c r="AB12" s="148"/>
      <c r="AC12" s="148"/>
    </row>
    <row r="13" spans="1:29" ht="12.75" customHeight="1" x14ac:dyDescent="0.2">
      <c r="B13" s="115" t="s">
        <v>23</v>
      </c>
      <c r="C13" s="149" t="s">
        <v>777</v>
      </c>
      <c r="D13" s="149"/>
      <c r="E13" s="149"/>
      <c r="F13" s="149"/>
      <c r="G13" s="149"/>
      <c r="H13" s="149"/>
      <c r="I13" s="149"/>
      <c r="J13" s="149"/>
      <c r="K13" s="149"/>
      <c r="L13" s="149"/>
      <c r="M13" s="149"/>
      <c r="N13" s="149"/>
      <c r="O13" s="149"/>
      <c r="P13" s="149"/>
      <c r="Q13" s="149"/>
      <c r="R13" s="149"/>
      <c r="S13" s="149"/>
      <c r="T13" s="149"/>
      <c r="U13" s="149"/>
      <c r="V13" s="149"/>
      <c r="W13" s="149"/>
      <c r="X13" s="149"/>
      <c r="Y13" s="149"/>
      <c r="Z13" s="121"/>
      <c r="AA13" s="121"/>
      <c r="AB13" s="121"/>
      <c r="AC13" s="121"/>
    </row>
    <row r="14" spans="1:29" x14ac:dyDescent="0.2">
      <c r="C14" s="149"/>
      <c r="D14" s="149"/>
      <c r="E14" s="149"/>
      <c r="F14" s="149"/>
      <c r="G14" s="149"/>
      <c r="H14" s="149"/>
      <c r="I14" s="149"/>
      <c r="J14" s="149"/>
      <c r="K14" s="149"/>
      <c r="L14" s="149"/>
      <c r="M14" s="149"/>
      <c r="N14" s="149"/>
      <c r="O14" s="149"/>
      <c r="P14" s="149"/>
      <c r="Q14" s="149"/>
      <c r="R14" s="149"/>
      <c r="S14" s="149"/>
      <c r="T14" s="149"/>
      <c r="U14" s="149"/>
      <c r="V14" s="149"/>
      <c r="W14" s="149"/>
      <c r="X14" s="149"/>
      <c r="Y14" s="149"/>
      <c r="Z14" s="121"/>
      <c r="AA14" s="121"/>
      <c r="AB14" s="121"/>
      <c r="AC14" s="121"/>
    </row>
    <row r="15" spans="1:29" x14ac:dyDescent="0.2">
      <c r="C15" s="144" t="s">
        <v>905</v>
      </c>
      <c r="D15" s="148"/>
      <c r="E15" s="148"/>
      <c r="F15" s="148"/>
      <c r="G15" s="148"/>
      <c r="H15" s="148"/>
      <c r="I15" s="148"/>
      <c r="J15" s="148"/>
      <c r="K15" s="148"/>
      <c r="L15" s="148"/>
      <c r="M15" s="148"/>
      <c r="N15" s="148"/>
      <c r="O15" s="148"/>
      <c r="P15" s="148"/>
      <c r="Q15" s="148"/>
      <c r="R15" s="148"/>
      <c r="S15" s="148"/>
      <c r="T15" s="148"/>
      <c r="U15" s="148"/>
      <c r="V15" s="148"/>
      <c r="W15" s="148"/>
      <c r="X15" s="148"/>
      <c r="Y15" s="148"/>
      <c r="Z15" s="148"/>
      <c r="AA15" s="148"/>
      <c r="AB15" s="148"/>
      <c r="AC15" s="148"/>
    </row>
    <row r="16" spans="1:29" x14ac:dyDescent="0.2">
      <c r="C16" s="148"/>
      <c r="D16" s="148"/>
      <c r="E16" s="148"/>
      <c r="F16" s="148"/>
      <c r="G16" s="148"/>
      <c r="H16" s="148"/>
      <c r="I16" s="148"/>
      <c r="J16" s="148"/>
      <c r="K16" s="148"/>
      <c r="L16" s="148"/>
      <c r="M16" s="148"/>
      <c r="N16" s="148"/>
      <c r="O16" s="148"/>
      <c r="P16" s="148"/>
      <c r="Q16" s="148"/>
      <c r="R16" s="148"/>
      <c r="S16" s="148"/>
      <c r="T16" s="148"/>
      <c r="U16" s="148"/>
      <c r="V16" s="148"/>
      <c r="W16" s="148"/>
      <c r="X16" s="148"/>
      <c r="Y16" s="148"/>
      <c r="Z16" s="148"/>
      <c r="AA16" s="148"/>
      <c r="AB16" s="148"/>
      <c r="AC16" s="148"/>
    </row>
    <row r="17" spans="1:29" x14ac:dyDescent="0.2">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row>
    <row r="18" spans="1:29" x14ac:dyDescent="0.2">
      <c r="C18" s="148"/>
      <c r="D18" s="148"/>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row>
    <row r="19" spans="1:29" x14ac:dyDescent="0.2">
      <c r="C19" s="148"/>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row>
    <row r="20" spans="1:29" ht="17.25" customHeight="1" x14ac:dyDescent="0.2">
      <c r="C20" s="148"/>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row>
    <row r="21" spans="1:29" ht="18.75" customHeight="1" x14ac:dyDescent="0.2">
      <c r="B21" s="115" t="s">
        <v>26</v>
      </c>
      <c r="C21" s="164" t="s">
        <v>778</v>
      </c>
      <c r="D21" s="164"/>
      <c r="E21" s="164"/>
      <c r="F21" s="164"/>
      <c r="G21" s="164"/>
      <c r="H21" s="164"/>
      <c r="I21" s="164"/>
      <c r="J21" s="164"/>
      <c r="K21" s="164"/>
      <c r="L21" s="164"/>
      <c r="M21" s="164"/>
      <c r="N21" s="164"/>
      <c r="O21" s="164"/>
      <c r="P21" s="164"/>
      <c r="Q21" s="164"/>
      <c r="R21" s="164"/>
      <c r="S21" s="164"/>
      <c r="T21" s="164"/>
      <c r="U21" s="164"/>
      <c r="V21" s="164"/>
      <c r="W21" s="164"/>
      <c r="X21" s="164"/>
      <c r="Y21" s="164"/>
    </row>
    <row r="22" spans="1:29" ht="18.75" customHeight="1" x14ac:dyDescent="0.2">
      <c r="C22" s="165" t="s">
        <v>779</v>
      </c>
      <c r="D22" s="165"/>
      <c r="E22" s="165"/>
      <c r="F22" s="165"/>
      <c r="G22" s="165"/>
      <c r="H22" s="165"/>
      <c r="I22" s="165"/>
      <c r="J22" s="165"/>
      <c r="K22" s="165"/>
      <c r="L22" s="165"/>
      <c r="M22" s="165"/>
      <c r="N22" s="165"/>
      <c r="O22" s="165"/>
      <c r="P22" s="165"/>
      <c r="Q22" s="165"/>
      <c r="R22" s="165"/>
      <c r="S22" s="165"/>
      <c r="T22" s="165"/>
      <c r="U22" s="165"/>
      <c r="V22" s="165"/>
      <c r="W22" s="165"/>
      <c r="X22" s="165"/>
      <c r="Y22" s="165"/>
    </row>
    <row r="23" spans="1:29" ht="19.5" customHeight="1" x14ac:dyDescent="0.2">
      <c r="B23" s="115" t="s">
        <v>40</v>
      </c>
      <c r="C23" s="149" t="s">
        <v>780</v>
      </c>
      <c r="D23" s="149"/>
      <c r="E23" s="149"/>
      <c r="F23" s="149"/>
      <c r="G23" s="149"/>
      <c r="H23" s="149"/>
      <c r="I23" s="149"/>
      <c r="J23" s="149"/>
      <c r="K23" s="149"/>
      <c r="L23" s="149"/>
      <c r="M23" s="149"/>
      <c r="N23" s="149"/>
      <c r="O23" s="149"/>
      <c r="P23" s="149"/>
      <c r="Q23" s="149"/>
      <c r="R23" s="149"/>
      <c r="S23" s="149"/>
      <c r="T23" s="149"/>
      <c r="U23" s="149"/>
      <c r="V23" s="149"/>
      <c r="W23" s="149"/>
      <c r="X23" s="149"/>
      <c r="Y23" s="149"/>
    </row>
    <row r="24" spans="1:29" x14ac:dyDescent="0.2">
      <c r="C24" s="144" t="s">
        <v>781</v>
      </c>
      <c r="D24" s="144"/>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row>
    <row r="25" spans="1:29" x14ac:dyDescent="0.2">
      <c r="C25" s="144"/>
      <c r="D25" s="144"/>
      <c r="E25" s="144"/>
      <c r="F25" s="144"/>
      <c r="G25" s="144"/>
      <c r="H25" s="144"/>
      <c r="I25" s="144"/>
      <c r="J25" s="144"/>
      <c r="K25" s="144"/>
      <c r="L25" s="144"/>
      <c r="M25" s="144"/>
      <c r="N25" s="144"/>
      <c r="O25" s="144"/>
      <c r="P25" s="144"/>
      <c r="Q25" s="144"/>
      <c r="R25" s="144"/>
      <c r="S25" s="144"/>
      <c r="T25" s="144"/>
      <c r="U25" s="144"/>
      <c r="V25" s="144"/>
      <c r="W25" s="144"/>
      <c r="X25" s="144"/>
      <c r="Y25" s="144"/>
      <c r="Z25" s="144"/>
      <c r="AA25" s="144"/>
      <c r="AB25" s="144"/>
      <c r="AC25" s="144"/>
    </row>
    <row r="26" spans="1:29" x14ac:dyDescent="0.2">
      <c r="C26" s="144"/>
      <c r="D26" s="144"/>
      <c r="E26" s="144"/>
      <c r="F26" s="144"/>
      <c r="G26" s="144"/>
      <c r="H26" s="144"/>
      <c r="I26" s="144"/>
      <c r="J26" s="144"/>
      <c r="K26" s="144"/>
      <c r="L26" s="144"/>
      <c r="M26" s="144"/>
      <c r="N26" s="144"/>
      <c r="O26" s="144"/>
      <c r="P26" s="144"/>
      <c r="Q26" s="144"/>
      <c r="R26" s="144"/>
      <c r="S26" s="144"/>
      <c r="T26" s="144"/>
      <c r="U26" s="144"/>
      <c r="V26" s="144"/>
      <c r="W26" s="144"/>
      <c r="X26" s="144"/>
      <c r="Y26" s="144"/>
      <c r="Z26" s="144"/>
      <c r="AA26" s="144"/>
      <c r="AB26" s="144"/>
      <c r="AC26" s="144"/>
    </row>
    <row r="27" spans="1:29" x14ac:dyDescent="0.2">
      <c r="B27" s="144" t="s">
        <v>906</v>
      </c>
      <c r="C27" s="144"/>
      <c r="D27" s="144"/>
      <c r="E27" s="144"/>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row>
    <row r="28" spans="1:29" x14ac:dyDescent="0.2">
      <c r="B28" s="144"/>
      <c r="C28" s="144"/>
      <c r="D28" s="144"/>
      <c r="E28" s="144"/>
      <c r="F28" s="144"/>
      <c r="G28" s="144"/>
      <c r="H28" s="144"/>
      <c r="I28" s="144"/>
      <c r="J28" s="144"/>
      <c r="K28" s="144"/>
      <c r="L28" s="144"/>
      <c r="M28" s="144"/>
      <c r="N28" s="144"/>
      <c r="O28" s="144"/>
      <c r="P28" s="144"/>
      <c r="Q28" s="144"/>
      <c r="R28" s="144"/>
      <c r="S28" s="144"/>
      <c r="T28" s="144"/>
      <c r="U28" s="144"/>
      <c r="V28" s="144"/>
      <c r="W28" s="144"/>
      <c r="X28" s="144"/>
      <c r="Y28" s="144"/>
      <c r="Z28" s="144"/>
      <c r="AA28" s="144"/>
      <c r="AB28" s="144"/>
      <c r="AC28" s="144"/>
    </row>
    <row r="29" spans="1:29" x14ac:dyDescent="0.2">
      <c r="B29" s="144"/>
      <c r="C29" s="144"/>
      <c r="D29" s="144"/>
      <c r="E29" s="144"/>
      <c r="F29" s="144"/>
      <c r="G29" s="144"/>
      <c r="H29" s="144"/>
      <c r="I29" s="144"/>
      <c r="J29" s="144"/>
      <c r="K29" s="144"/>
      <c r="L29" s="144"/>
      <c r="M29" s="144"/>
      <c r="N29" s="144"/>
      <c r="O29" s="144"/>
      <c r="P29" s="144"/>
      <c r="Q29" s="144"/>
      <c r="R29" s="144"/>
      <c r="S29" s="144"/>
      <c r="T29" s="144"/>
      <c r="U29" s="144"/>
      <c r="V29" s="144"/>
      <c r="W29" s="144"/>
      <c r="X29" s="144"/>
      <c r="Y29" s="144"/>
      <c r="Z29" s="144"/>
      <c r="AA29" s="144"/>
      <c r="AB29" s="144"/>
      <c r="AC29" s="144"/>
    </row>
    <row r="31" spans="1:29" x14ac:dyDescent="0.2">
      <c r="A31" s="104" t="s">
        <v>782</v>
      </c>
      <c r="B31" s="28" t="s">
        <v>783</v>
      </c>
    </row>
    <row r="32" spans="1:29" x14ac:dyDescent="0.2">
      <c r="B32" s="148" t="s">
        <v>907</v>
      </c>
      <c r="C32" s="148"/>
      <c r="D32" s="148"/>
      <c r="E32" s="148"/>
      <c r="F32" s="148"/>
      <c r="G32" s="148"/>
      <c r="H32" s="148"/>
      <c r="I32" s="148"/>
      <c r="J32" s="148"/>
      <c r="K32" s="148"/>
      <c r="L32" s="148"/>
      <c r="M32" s="148"/>
      <c r="N32" s="148"/>
      <c r="O32" s="148"/>
      <c r="P32" s="148"/>
      <c r="Q32" s="148"/>
      <c r="R32" s="148"/>
      <c r="S32" s="148"/>
      <c r="T32" s="148"/>
      <c r="U32" s="148"/>
      <c r="V32" s="148"/>
      <c r="W32" s="148"/>
      <c r="X32" s="148"/>
      <c r="Y32" s="148"/>
      <c r="Z32" s="148"/>
      <c r="AA32" s="148"/>
      <c r="AB32" s="148"/>
      <c r="AC32" s="148"/>
    </row>
    <row r="33" spans="1:29" x14ac:dyDescent="0.2">
      <c r="B33" s="148"/>
      <c r="C33" s="148"/>
      <c r="D33" s="148"/>
      <c r="E33" s="148"/>
      <c r="F33" s="148"/>
      <c r="G33" s="148"/>
      <c r="H33" s="148"/>
      <c r="I33" s="148"/>
      <c r="J33" s="148"/>
      <c r="K33" s="148"/>
      <c r="L33" s="148"/>
      <c r="M33" s="148"/>
      <c r="N33" s="148"/>
      <c r="O33" s="148"/>
      <c r="P33" s="148"/>
      <c r="Q33" s="148"/>
      <c r="R33" s="148"/>
      <c r="S33" s="148"/>
      <c r="T33" s="148"/>
      <c r="U33" s="148"/>
      <c r="V33" s="148"/>
      <c r="W33" s="148"/>
      <c r="X33" s="148"/>
      <c r="Y33" s="148"/>
      <c r="Z33" s="148"/>
      <c r="AA33" s="148"/>
      <c r="AB33" s="148"/>
      <c r="AC33" s="148"/>
    </row>
    <row r="34" spans="1:29" x14ac:dyDescent="0.2">
      <c r="B34" s="148"/>
      <c r="C34" s="148"/>
      <c r="D34" s="148"/>
      <c r="E34" s="148"/>
      <c r="F34" s="148"/>
      <c r="G34" s="148"/>
      <c r="H34" s="148"/>
      <c r="I34" s="148"/>
      <c r="J34" s="148"/>
      <c r="K34" s="148"/>
      <c r="L34" s="148"/>
      <c r="M34" s="148"/>
      <c r="N34" s="148"/>
      <c r="O34" s="148"/>
      <c r="P34" s="148"/>
      <c r="Q34" s="148"/>
      <c r="R34" s="148"/>
      <c r="S34" s="148"/>
      <c r="T34" s="148"/>
      <c r="U34" s="148"/>
      <c r="V34" s="148"/>
      <c r="W34" s="148"/>
      <c r="X34" s="148"/>
      <c r="Y34" s="148"/>
      <c r="Z34" s="148"/>
      <c r="AA34" s="148"/>
      <c r="AB34" s="148"/>
      <c r="AC34" s="148"/>
    </row>
    <row r="36" spans="1:29" x14ac:dyDescent="0.2">
      <c r="A36" s="104" t="s">
        <v>784</v>
      </c>
      <c r="B36" s="28" t="s">
        <v>785</v>
      </c>
    </row>
    <row r="37" spans="1:29" x14ac:dyDescent="0.2">
      <c r="B37" s="115" t="s">
        <v>23</v>
      </c>
      <c r="C37" s="148" t="s">
        <v>786</v>
      </c>
      <c r="D37" s="148"/>
      <c r="E37" s="148"/>
      <c r="F37" s="148"/>
      <c r="G37" s="148"/>
      <c r="H37" s="148"/>
      <c r="I37" s="148"/>
      <c r="J37" s="148"/>
      <c r="K37" s="148"/>
      <c r="L37" s="148"/>
      <c r="M37" s="148"/>
      <c r="N37" s="148"/>
      <c r="O37" s="148"/>
      <c r="P37" s="148"/>
      <c r="Q37" s="148"/>
      <c r="R37" s="148"/>
      <c r="S37" s="148"/>
      <c r="T37" s="148"/>
      <c r="U37" s="148"/>
      <c r="V37" s="148"/>
      <c r="W37" s="148"/>
      <c r="X37" s="148"/>
      <c r="Y37" s="148"/>
    </row>
    <row r="38" spans="1:29" x14ac:dyDescent="0.2">
      <c r="C38" s="148" t="s">
        <v>787</v>
      </c>
      <c r="D38" s="148"/>
      <c r="E38" s="148"/>
      <c r="F38" s="148"/>
      <c r="G38" s="148"/>
      <c r="H38" s="148"/>
      <c r="I38" s="148"/>
      <c r="J38" s="148"/>
      <c r="K38" s="148"/>
      <c r="L38" s="148"/>
      <c r="M38" s="148"/>
      <c r="N38" s="148"/>
      <c r="O38" s="148"/>
      <c r="P38" s="148"/>
      <c r="Q38" s="148"/>
      <c r="R38" s="148"/>
      <c r="S38" s="148"/>
      <c r="T38" s="148"/>
      <c r="U38" s="148"/>
      <c r="V38" s="148"/>
      <c r="W38" s="148"/>
      <c r="X38" s="148"/>
      <c r="Y38" s="148"/>
      <c r="Z38" s="148"/>
      <c r="AA38" s="148"/>
      <c r="AB38" s="148"/>
      <c r="AC38" s="148"/>
    </row>
    <row r="39" spans="1:29" x14ac:dyDescent="0.2">
      <c r="C39" s="148"/>
      <c r="D39" s="148"/>
      <c r="E39" s="148"/>
      <c r="F39" s="148"/>
      <c r="G39" s="148"/>
      <c r="H39" s="148"/>
      <c r="I39" s="148"/>
      <c r="J39" s="148"/>
      <c r="K39" s="148"/>
      <c r="L39" s="148"/>
      <c r="M39" s="148"/>
      <c r="N39" s="148"/>
      <c r="O39" s="148"/>
      <c r="P39" s="148"/>
      <c r="Q39" s="148"/>
      <c r="R39" s="148"/>
      <c r="S39" s="148"/>
      <c r="T39" s="148"/>
      <c r="U39" s="148"/>
      <c r="V39" s="148"/>
      <c r="W39" s="148"/>
      <c r="X39" s="148"/>
      <c r="Y39" s="148"/>
      <c r="Z39" s="148"/>
      <c r="AA39" s="148"/>
      <c r="AB39" s="148"/>
      <c r="AC39" s="148"/>
    </row>
    <row r="40" spans="1:29" x14ac:dyDescent="0.2">
      <c r="C40" s="148"/>
      <c r="D40" s="148"/>
      <c r="E40" s="148"/>
      <c r="F40" s="148"/>
      <c r="G40" s="148"/>
      <c r="H40" s="148"/>
      <c r="I40" s="148"/>
      <c r="J40" s="148"/>
      <c r="K40" s="148"/>
      <c r="L40" s="148"/>
      <c r="M40" s="148"/>
      <c r="N40" s="148"/>
      <c r="O40" s="148"/>
      <c r="P40" s="148"/>
      <c r="Q40" s="148"/>
      <c r="R40" s="148"/>
      <c r="S40" s="148"/>
      <c r="T40" s="148"/>
      <c r="U40" s="148"/>
      <c r="V40" s="148"/>
      <c r="W40" s="148"/>
      <c r="X40" s="148"/>
      <c r="Y40" s="148"/>
      <c r="Z40" s="148"/>
      <c r="AA40" s="148"/>
      <c r="AB40" s="148"/>
      <c r="AC40" s="148"/>
    </row>
    <row r="41" spans="1:29" x14ac:dyDescent="0.2">
      <c r="C41" s="148"/>
      <c r="D41" s="148"/>
      <c r="E41" s="148"/>
      <c r="F41" s="148"/>
      <c r="G41" s="148"/>
      <c r="H41" s="148"/>
      <c r="I41" s="148"/>
      <c r="J41" s="148"/>
      <c r="K41" s="148"/>
      <c r="L41" s="148"/>
      <c r="M41" s="148"/>
      <c r="N41" s="148"/>
      <c r="O41" s="148"/>
      <c r="P41" s="148"/>
      <c r="Q41" s="148"/>
      <c r="R41" s="148"/>
      <c r="S41" s="148"/>
      <c r="T41" s="148"/>
      <c r="U41" s="148"/>
      <c r="V41" s="148"/>
      <c r="W41" s="148"/>
      <c r="X41" s="148"/>
      <c r="Y41" s="148"/>
      <c r="Z41" s="148"/>
      <c r="AA41" s="148"/>
      <c r="AB41" s="148"/>
      <c r="AC41" s="148"/>
    </row>
    <row r="42" spans="1:29" ht="17.25" customHeight="1" x14ac:dyDescent="0.2">
      <c r="B42" s="115" t="s">
        <v>26</v>
      </c>
      <c r="C42" s="148" t="s">
        <v>788</v>
      </c>
      <c r="D42" s="148"/>
      <c r="E42" s="148"/>
      <c r="F42" s="148"/>
      <c r="G42" s="148"/>
      <c r="H42" s="148"/>
      <c r="I42" s="148"/>
      <c r="J42" s="148"/>
      <c r="K42" s="148"/>
      <c r="L42" s="148"/>
      <c r="M42" s="148"/>
      <c r="N42" s="148"/>
      <c r="O42" s="148"/>
      <c r="P42" s="148"/>
      <c r="Q42" s="148"/>
      <c r="R42" s="148"/>
      <c r="S42" s="148"/>
      <c r="T42" s="148"/>
      <c r="U42" s="148"/>
      <c r="V42" s="148"/>
      <c r="W42" s="148"/>
      <c r="X42" s="148"/>
      <c r="Y42" s="148"/>
    </row>
    <row r="43" spans="1:29" x14ac:dyDescent="0.2">
      <c r="B43" s="115" t="s">
        <v>40</v>
      </c>
      <c r="C43" s="148" t="s">
        <v>789</v>
      </c>
      <c r="D43" s="148"/>
      <c r="E43" s="148"/>
      <c r="F43" s="148"/>
      <c r="G43" s="148"/>
      <c r="H43" s="148"/>
      <c r="I43" s="148"/>
      <c r="J43" s="148"/>
      <c r="K43" s="148"/>
      <c r="L43" s="148"/>
      <c r="M43" s="148"/>
      <c r="N43" s="148"/>
      <c r="O43" s="148"/>
      <c r="P43" s="148"/>
      <c r="Q43" s="148"/>
      <c r="R43" s="148"/>
      <c r="S43" s="148"/>
      <c r="T43" s="148"/>
      <c r="U43" s="148"/>
      <c r="V43" s="148"/>
      <c r="W43" s="148"/>
      <c r="X43" s="148"/>
      <c r="Y43" s="148"/>
    </row>
    <row r="44" spans="1:29" x14ac:dyDescent="0.2">
      <c r="C44" s="27" t="s">
        <v>884</v>
      </c>
    </row>
  </sheetData>
  <sheetProtection algorithmName="SHA-512" hashValue="KPe/9x2afHBNRfSGOvCRQXiJwNkJWurHqIFXcP5UZ0/6sFNFHm67P663kD+5sZVYfZuLM8HrN9RUTh9v96hX8Q==" saltValue="wKQT+zKcnLgDugXSUknPTg==" spinCount="100000" sheet="1" objects="1" scenarios="1"/>
  <mergeCells count="16">
    <mergeCell ref="C43:Y43"/>
    <mergeCell ref="C23:Y23"/>
    <mergeCell ref="C24:AC26"/>
    <mergeCell ref="B27:AC29"/>
    <mergeCell ref="B32:AC34"/>
    <mergeCell ref="C38:AC41"/>
    <mergeCell ref="C42:Y42"/>
    <mergeCell ref="C37:Y37"/>
    <mergeCell ref="C21:Y21"/>
    <mergeCell ref="C22:Y22"/>
    <mergeCell ref="A1:AC1"/>
    <mergeCell ref="C4:AC7"/>
    <mergeCell ref="C8:Q8"/>
    <mergeCell ref="B11:AC12"/>
    <mergeCell ref="C13:Y14"/>
    <mergeCell ref="C15:AC20"/>
  </mergeCells>
  <pageMargins left="0.25" right="0.25" top="0.75" bottom="0.75" header="0.3" footer="0.3"/>
  <pageSetup orientation="portrait" r:id="rId1"/>
  <headerFooter>
    <oddHeader>&amp;C&amp;"Calibri,Bold"&amp;12SURFACE TRANSPORTATION BLOCK GRANT SET-ASIDE (STBG-SA)&amp;K000000/TA &amp;K01+000CATEGORY 9 FUNDING CALL FOR PROJECTS</oddHeader>
    <oddFooter>&amp;L&amp;"Calibri,Regular"Corpus Christi MPO 2026 Project Application&amp;R&amp;"Calibri,Regular"Page 6 of 12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8" r:id="rId4" name="Drop Down 4">
              <controlPr locked="0" defaultSize="0" autoLine="0" autoPict="0">
                <anchor moveWithCells="1">
                  <from>
                    <xdr:col>25</xdr:col>
                    <xdr:colOff>38100</xdr:colOff>
                    <xdr:row>12</xdr:row>
                    <xdr:rowOff>38100</xdr:rowOff>
                  </from>
                  <to>
                    <xdr:col>28</xdr:col>
                    <xdr:colOff>171450</xdr:colOff>
                    <xdr:row>13</xdr:row>
                    <xdr:rowOff>66675</xdr:rowOff>
                  </to>
                </anchor>
              </controlPr>
            </control>
          </mc:Choice>
        </mc:AlternateContent>
        <mc:AlternateContent xmlns:mc="http://schemas.openxmlformats.org/markup-compatibility/2006">
          <mc:Choice Requires="x14">
            <control shapeId="16389" r:id="rId5" name="Drop Down 5">
              <controlPr locked="0" defaultSize="0" autoLine="0" autoPict="0">
                <anchor moveWithCells="1">
                  <from>
                    <xdr:col>25</xdr:col>
                    <xdr:colOff>19050</xdr:colOff>
                    <xdr:row>20</xdr:row>
                    <xdr:rowOff>38100</xdr:rowOff>
                  </from>
                  <to>
                    <xdr:col>28</xdr:col>
                    <xdr:colOff>190500</xdr:colOff>
                    <xdr:row>20</xdr:row>
                    <xdr:rowOff>200025</xdr:rowOff>
                  </to>
                </anchor>
              </controlPr>
            </control>
          </mc:Choice>
        </mc:AlternateContent>
        <mc:AlternateContent xmlns:mc="http://schemas.openxmlformats.org/markup-compatibility/2006">
          <mc:Choice Requires="x14">
            <control shapeId="16390" r:id="rId6" name="Drop Down 6">
              <controlPr locked="0" defaultSize="0" autoLine="0" autoPict="0">
                <anchor moveWithCells="1">
                  <from>
                    <xdr:col>25</xdr:col>
                    <xdr:colOff>28575</xdr:colOff>
                    <xdr:row>22</xdr:row>
                    <xdr:rowOff>47625</xdr:rowOff>
                  </from>
                  <to>
                    <xdr:col>28</xdr:col>
                    <xdr:colOff>180975</xdr:colOff>
                    <xdr:row>22</xdr:row>
                    <xdr:rowOff>209550</xdr:rowOff>
                  </to>
                </anchor>
              </controlPr>
            </control>
          </mc:Choice>
        </mc:AlternateContent>
        <mc:AlternateContent xmlns:mc="http://schemas.openxmlformats.org/markup-compatibility/2006">
          <mc:Choice Requires="x14">
            <control shapeId="16391" r:id="rId7" name="Drop Down 7">
              <controlPr locked="0" defaultSize="0" autoLine="0" autoPict="0">
                <anchor moveWithCells="1">
                  <from>
                    <xdr:col>25</xdr:col>
                    <xdr:colOff>9525</xdr:colOff>
                    <xdr:row>35</xdr:row>
                    <xdr:rowOff>152400</xdr:rowOff>
                  </from>
                  <to>
                    <xdr:col>28</xdr:col>
                    <xdr:colOff>190500</xdr:colOff>
                    <xdr:row>36</xdr:row>
                    <xdr:rowOff>152400</xdr:rowOff>
                  </to>
                </anchor>
              </controlPr>
            </control>
          </mc:Choice>
        </mc:AlternateContent>
        <mc:AlternateContent xmlns:mc="http://schemas.openxmlformats.org/markup-compatibility/2006">
          <mc:Choice Requires="x14">
            <control shapeId="16392" r:id="rId8" name="Drop Down 8">
              <controlPr locked="0" defaultSize="0" autoLine="0" autoPict="0">
                <anchor moveWithCells="1">
                  <from>
                    <xdr:col>25</xdr:col>
                    <xdr:colOff>9525</xdr:colOff>
                    <xdr:row>40</xdr:row>
                    <xdr:rowOff>161925</xdr:rowOff>
                  </from>
                  <to>
                    <xdr:col>28</xdr:col>
                    <xdr:colOff>180975</xdr:colOff>
                    <xdr:row>41</xdr:row>
                    <xdr:rowOff>161925</xdr:rowOff>
                  </to>
                </anchor>
              </controlPr>
            </control>
          </mc:Choice>
        </mc:AlternateContent>
        <mc:AlternateContent xmlns:mc="http://schemas.openxmlformats.org/markup-compatibility/2006">
          <mc:Choice Requires="x14">
            <control shapeId="16393" r:id="rId9" name="Drop Down 9">
              <controlPr locked="0" defaultSize="0" autoLine="0" autoPict="0">
                <anchor moveWithCells="1">
                  <from>
                    <xdr:col>25</xdr:col>
                    <xdr:colOff>9525</xdr:colOff>
                    <xdr:row>42</xdr:row>
                    <xdr:rowOff>9525</xdr:rowOff>
                  </from>
                  <to>
                    <xdr:col>28</xdr:col>
                    <xdr:colOff>180975</xdr:colOff>
                    <xdr:row>43</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A481D-FBA8-4D06-ACBF-F635BAEC0AB0}">
  <sheetPr codeName="Sheet7"/>
  <dimension ref="A1:AC57"/>
  <sheetViews>
    <sheetView view="pageLayout" zoomScaleNormal="100" workbookViewId="0">
      <selection activeCell="V49" sqref="V49"/>
    </sheetView>
  </sheetViews>
  <sheetFormatPr defaultColWidth="9.140625" defaultRowHeight="12.75" x14ac:dyDescent="0.2"/>
  <cols>
    <col min="1" max="29" width="3.42578125" style="27" customWidth="1"/>
    <col min="30" max="16384" width="9.140625" style="27"/>
  </cols>
  <sheetData>
    <row r="1" spans="1:29" ht="18.75" x14ac:dyDescent="0.2">
      <c r="A1" s="135" t="s">
        <v>773</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row>
    <row r="2" spans="1:29" ht="5.25" customHeight="1" x14ac:dyDescent="0.2"/>
    <row r="3" spans="1:29" x14ac:dyDescent="0.2">
      <c r="A3" s="104" t="s">
        <v>105</v>
      </c>
      <c r="B3" s="28" t="s">
        <v>794</v>
      </c>
    </row>
    <row r="4" spans="1:29" x14ac:dyDescent="0.2">
      <c r="B4" s="148" t="s">
        <v>864</v>
      </c>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row>
    <row r="5" spans="1:29" x14ac:dyDescent="0.2">
      <c r="B5" s="148"/>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row>
    <row r="6" spans="1:29" x14ac:dyDescent="0.2">
      <c r="B6" s="148"/>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row>
    <row r="7" spans="1:29" x14ac:dyDescent="0.2">
      <c r="B7" s="148"/>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row>
    <row r="9" spans="1:29" x14ac:dyDescent="0.2">
      <c r="B9" s="167" t="s">
        <v>795</v>
      </c>
      <c r="C9" s="167"/>
      <c r="E9" s="168" t="s">
        <v>796</v>
      </c>
      <c r="F9" s="168"/>
      <c r="G9" s="168"/>
      <c r="H9" s="168"/>
      <c r="I9" s="168"/>
      <c r="J9" s="168"/>
      <c r="K9" s="168"/>
      <c r="L9" s="168"/>
      <c r="M9" s="168"/>
      <c r="N9" s="168"/>
      <c r="O9" s="168"/>
      <c r="P9" s="168"/>
      <c r="Q9" s="168"/>
      <c r="R9" s="168"/>
      <c r="S9" s="168"/>
      <c r="T9" s="168"/>
      <c r="U9" s="168"/>
      <c r="V9" s="168"/>
      <c r="W9" s="168"/>
      <c r="X9" s="168"/>
      <c r="Y9" s="168"/>
      <c r="Z9" s="168"/>
      <c r="AA9" s="168"/>
      <c r="AB9" s="168"/>
      <c r="AC9" s="168"/>
    </row>
    <row r="10" spans="1:29" ht="6.75" customHeight="1" x14ac:dyDescent="0.2">
      <c r="B10" s="124"/>
      <c r="C10" s="124"/>
      <c r="E10" s="110"/>
    </row>
    <row r="11" spans="1:29" x14ac:dyDescent="0.2">
      <c r="B11" s="142"/>
      <c r="C11" s="143"/>
      <c r="E11" s="169" t="s">
        <v>797</v>
      </c>
      <c r="F11" s="169"/>
      <c r="G11" s="169"/>
      <c r="H11" s="169"/>
      <c r="I11" s="169"/>
      <c r="J11" s="169"/>
      <c r="K11" s="169"/>
      <c r="L11" s="169"/>
      <c r="M11" s="169"/>
      <c r="N11" s="169"/>
      <c r="O11" s="169"/>
      <c r="P11" s="169"/>
      <c r="Q11" s="169"/>
      <c r="R11" s="169"/>
      <c r="S11" s="169"/>
      <c r="T11" s="169"/>
      <c r="U11" s="169"/>
      <c r="V11" s="169"/>
      <c r="W11" s="169"/>
      <c r="X11" s="169"/>
      <c r="Y11" s="169"/>
      <c r="Z11" s="169"/>
      <c r="AA11" s="169"/>
      <c r="AB11" s="169"/>
      <c r="AC11" s="169"/>
    </row>
    <row r="12" spans="1:29" x14ac:dyDescent="0.2">
      <c r="E12" s="148" t="s">
        <v>798</v>
      </c>
      <c r="F12" s="148"/>
      <c r="G12" s="148"/>
      <c r="H12" s="148"/>
      <c r="I12" s="148"/>
      <c r="J12" s="148"/>
      <c r="K12" s="148"/>
      <c r="L12" s="148"/>
      <c r="M12" s="148"/>
      <c r="N12" s="148"/>
      <c r="O12" s="148"/>
      <c r="P12" s="148"/>
      <c r="Q12" s="148"/>
      <c r="R12" s="148"/>
      <c r="S12" s="148"/>
      <c r="T12" s="148"/>
      <c r="U12" s="148"/>
      <c r="V12" s="148"/>
      <c r="W12" s="148"/>
      <c r="X12" s="148"/>
      <c r="Y12" s="148"/>
      <c r="Z12" s="148"/>
      <c r="AA12" s="148"/>
      <c r="AB12" s="148"/>
      <c r="AC12" s="148"/>
    </row>
    <row r="13" spans="1:29" x14ac:dyDescent="0.2">
      <c r="E13" s="148"/>
      <c r="F13" s="148"/>
      <c r="G13" s="148"/>
      <c r="H13" s="148"/>
      <c r="I13" s="148"/>
      <c r="J13" s="148"/>
      <c r="K13" s="148"/>
      <c r="L13" s="148"/>
      <c r="M13" s="148"/>
      <c r="N13" s="148"/>
      <c r="O13" s="148"/>
      <c r="P13" s="148"/>
      <c r="Q13" s="148"/>
      <c r="R13" s="148"/>
      <c r="S13" s="148"/>
      <c r="T13" s="148"/>
      <c r="U13" s="148"/>
      <c r="V13" s="148"/>
      <c r="W13" s="148"/>
      <c r="X13" s="148"/>
      <c r="Y13" s="148"/>
      <c r="Z13" s="148"/>
      <c r="AA13" s="148"/>
      <c r="AB13" s="148"/>
      <c r="AC13" s="148"/>
    </row>
    <row r="14" spans="1:29" x14ac:dyDescent="0.2">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row>
    <row r="15" spans="1:29" ht="6.75" customHeight="1" x14ac:dyDescent="0.2"/>
    <row r="16" spans="1:29" x14ac:dyDescent="0.2">
      <c r="B16" s="142"/>
      <c r="C16" s="143"/>
      <c r="E16" s="169" t="s">
        <v>799</v>
      </c>
      <c r="F16" s="169"/>
      <c r="G16" s="169"/>
      <c r="H16" s="169"/>
      <c r="I16" s="169"/>
      <c r="J16" s="169"/>
      <c r="K16" s="169"/>
      <c r="L16" s="169"/>
      <c r="M16" s="169"/>
      <c r="N16" s="169"/>
      <c r="O16" s="169"/>
      <c r="P16" s="169"/>
      <c r="Q16" s="169"/>
      <c r="R16" s="169"/>
      <c r="S16" s="169"/>
      <c r="T16" s="169"/>
      <c r="U16" s="169"/>
      <c r="V16" s="169"/>
      <c r="W16" s="169"/>
      <c r="X16" s="169"/>
      <c r="Y16" s="169"/>
      <c r="Z16" s="169"/>
      <c r="AA16" s="169"/>
      <c r="AB16" s="169"/>
      <c r="AC16" s="169"/>
    </row>
    <row r="17" spans="2:29" x14ac:dyDescent="0.2">
      <c r="E17" s="148" t="s">
        <v>800</v>
      </c>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row>
    <row r="18" spans="2:29" x14ac:dyDescent="0.2">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row>
    <row r="19" spans="2:29" ht="6" customHeight="1" x14ac:dyDescent="0.2"/>
    <row r="20" spans="2:29" x14ac:dyDescent="0.2">
      <c r="B20" s="142"/>
      <c r="C20" s="143"/>
      <c r="E20" s="148" t="s">
        <v>801</v>
      </c>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row>
    <row r="21" spans="2:29" x14ac:dyDescent="0.2">
      <c r="E21" s="148" t="s">
        <v>802</v>
      </c>
      <c r="F21" s="148"/>
      <c r="G21" s="148"/>
      <c r="H21" s="148"/>
      <c r="I21" s="148"/>
      <c r="J21" s="148"/>
      <c r="K21" s="148"/>
      <c r="L21" s="148"/>
      <c r="M21" s="148"/>
      <c r="N21" s="148"/>
      <c r="O21" s="148"/>
      <c r="P21" s="148"/>
      <c r="Q21" s="148"/>
      <c r="R21" s="148"/>
      <c r="S21" s="148"/>
      <c r="T21" s="148"/>
      <c r="U21" s="148"/>
      <c r="V21" s="148"/>
      <c r="W21" s="148"/>
      <c r="X21" s="148"/>
      <c r="Y21" s="148"/>
      <c r="Z21" s="148"/>
      <c r="AA21" s="148"/>
      <c r="AB21" s="148"/>
      <c r="AC21" s="148"/>
    </row>
    <row r="22" spans="2:29" x14ac:dyDescent="0.2">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row>
    <row r="23" spans="2:29" ht="6" customHeight="1" x14ac:dyDescent="0.2"/>
    <row r="24" spans="2:29" x14ac:dyDescent="0.2">
      <c r="B24" s="142"/>
      <c r="C24" s="143"/>
      <c r="E24" s="148" t="s">
        <v>803</v>
      </c>
      <c r="F24" s="148"/>
      <c r="G24" s="148"/>
      <c r="H24" s="148"/>
      <c r="I24" s="148"/>
      <c r="J24" s="148"/>
      <c r="K24" s="148"/>
      <c r="L24" s="148"/>
      <c r="M24" s="148"/>
      <c r="N24" s="148"/>
      <c r="O24" s="148"/>
      <c r="P24" s="148"/>
      <c r="Q24" s="148"/>
      <c r="R24" s="148"/>
      <c r="S24" s="148"/>
      <c r="T24" s="148"/>
      <c r="U24" s="148"/>
      <c r="V24" s="148"/>
      <c r="W24" s="148"/>
      <c r="X24" s="148"/>
      <c r="Y24" s="148"/>
      <c r="Z24" s="148"/>
      <c r="AA24" s="148"/>
      <c r="AB24" s="148"/>
      <c r="AC24" s="148"/>
    </row>
    <row r="25" spans="2:29" x14ac:dyDescent="0.2">
      <c r="E25" s="148" t="s">
        <v>804</v>
      </c>
      <c r="F25" s="148"/>
      <c r="G25" s="148"/>
      <c r="H25" s="148"/>
      <c r="I25" s="148"/>
      <c r="J25" s="148"/>
      <c r="K25" s="148"/>
      <c r="L25" s="148"/>
      <c r="M25" s="148"/>
      <c r="N25" s="148"/>
      <c r="O25" s="148"/>
      <c r="P25" s="148"/>
      <c r="Q25" s="148"/>
      <c r="R25" s="148"/>
      <c r="S25" s="148"/>
      <c r="T25" s="148"/>
      <c r="U25" s="148"/>
      <c r="V25" s="148"/>
      <c r="W25" s="148"/>
      <c r="X25" s="148"/>
      <c r="Y25" s="148"/>
      <c r="Z25" s="148"/>
      <c r="AA25" s="148"/>
      <c r="AB25" s="148"/>
      <c r="AC25" s="148"/>
    </row>
    <row r="26" spans="2:29" x14ac:dyDescent="0.2">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8"/>
    </row>
    <row r="27" spans="2:29" x14ac:dyDescent="0.2">
      <c r="E27" s="148"/>
      <c r="F27" s="148"/>
      <c r="G27" s="148"/>
      <c r="H27" s="148"/>
      <c r="I27" s="148"/>
      <c r="J27" s="148"/>
      <c r="K27" s="148"/>
      <c r="L27" s="148"/>
      <c r="M27" s="148"/>
      <c r="N27" s="148"/>
      <c r="O27" s="148"/>
      <c r="P27" s="148"/>
      <c r="Q27" s="148"/>
      <c r="R27" s="148"/>
      <c r="S27" s="148"/>
      <c r="T27" s="148"/>
      <c r="U27" s="148"/>
      <c r="V27" s="148"/>
      <c r="W27" s="148"/>
      <c r="X27" s="148"/>
      <c r="Y27" s="148"/>
      <c r="Z27" s="148"/>
      <c r="AA27" s="148"/>
      <c r="AB27" s="148"/>
      <c r="AC27" s="148"/>
    </row>
    <row r="28" spans="2:29" ht="7.5" customHeight="1" x14ac:dyDescent="0.2"/>
    <row r="29" spans="2:29" x14ac:dyDescent="0.2">
      <c r="B29" s="142"/>
      <c r="C29" s="143"/>
      <c r="E29" s="148" t="s">
        <v>805</v>
      </c>
      <c r="F29" s="148"/>
      <c r="G29" s="148"/>
      <c r="H29" s="148"/>
      <c r="I29" s="148"/>
      <c r="J29" s="148"/>
      <c r="K29" s="148"/>
      <c r="L29" s="148"/>
      <c r="M29" s="148"/>
      <c r="N29" s="148"/>
      <c r="O29" s="148"/>
      <c r="P29" s="148"/>
      <c r="Q29" s="148"/>
      <c r="R29" s="148"/>
      <c r="S29" s="148"/>
      <c r="T29" s="148"/>
      <c r="U29" s="148"/>
      <c r="V29" s="148"/>
      <c r="W29" s="148"/>
      <c r="X29" s="148"/>
      <c r="Y29" s="148"/>
      <c r="Z29" s="148"/>
      <c r="AA29" s="148"/>
      <c r="AB29" s="148"/>
      <c r="AC29" s="148"/>
    </row>
    <row r="30" spans="2:29" x14ac:dyDescent="0.2">
      <c r="E30" s="148" t="s">
        <v>806</v>
      </c>
      <c r="F30" s="148"/>
      <c r="G30" s="148"/>
      <c r="H30" s="148"/>
      <c r="I30" s="148"/>
      <c r="J30" s="148"/>
      <c r="K30" s="148"/>
      <c r="L30" s="148"/>
      <c r="M30" s="148"/>
      <c r="N30" s="148"/>
      <c r="O30" s="148"/>
      <c r="P30" s="148"/>
      <c r="Q30" s="148"/>
      <c r="R30" s="148"/>
      <c r="S30" s="148"/>
      <c r="T30" s="148"/>
      <c r="U30" s="148"/>
      <c r="V30" s="148"/>
      <c r="W30" s="148"/>
      <c r="X30" s="148"/>
      <c r="Y30" s="148"/>
      <c r="Z30" s="148"/>
      <c r="AA30" s="148"/>
      <c r="AB30" s="148"/>
      <c r="AC30" s="148"/>
    </row>
    <row r="31" spans="2:29" ht="6" customHeight="1" x14ac:dyDescent="0.2"/>
    <row r="32" spans="2:29" x14ac:dyDescent="0.2">
      <c r="B32" s="142"/>
      <c r="C32" s="143"/>
      <c r="E32" s="27" t="s">
        <v>807</v>
      </c>
    </row>
    <row r="33" spans="2:29" x14ac:dyDescent="0.2">
      <c r="E33" s="148" t="s">
        <v>808</v>
      </c>
      <c r="F33" s="148"/>
      <c r="G33" s="148"/>
      <c r="H33" s="148"/>
      <c r="I33" s="148"/>
      <c r="J33" s="148"/>
      <c r="K33" s="148"/>
      <c r="L33" s="148"/>
      <c r="M33" s="148"/>
      <c r="N33" s="148"/>
      <c r="O33" s="148"/>
      <c r="P33" s="148"/>
      <c r="Q33" s="148"/>
      <c r="R33" s="148"/>
      <c r="S33" s="148"/>
      <c r="T33" s="148"/>
      <c r="U33" s="148"/>
      <c r="V33" s="148"/>
      <c r="W33" s="148"/>
      <c r="X33" s="148"/>
      <c r="Y33" s="148"/>
      <c r="Z33" s="148"/>
      <c r="AA33" s="148"/>
      <c r="AB33" s="148"/>
      <c r="AC33" s="148"/>
    </row>
    <row r="34" spans="2:29" ht="6.75" customHeight="1" x14ac:dyDescent="0.2"/>
    <row r="35" spans="2:29" x14ac:dyDescent="0.2">
      <c r="B35" s="142"/>
      <c r="C35" s="143"/>
      <c r="E35" s="148" t="s">
        <v>870</v>
      </c>
      <c r="F35" s="148"/>
      <c r="G35" s="148"/>
      <c r="H35" s="148"/>
      <c r="I35" s="148"/>
      <c r="J35" s="148"/>
      <c r="K35" s="148"/>
      <c r="L35" s="148"/>
      <c r="M35" s="148"/>
      <c r="N35" s="148"/>
      <c r="O35" s="148"/>
      <c r="P35" s="148"/>
      <c r="Q35" s="148"/>
      <c r="R35" s="148"/>
      <c r="S35" s="148"/>
      <c r="T35" s="148"/>
      <c r="U35" s="148"/>
      <c r="V35" s="148"/>
      <c r="W35" s="148"/>
      <c r="X35" s="148"/>
      <c r="Y35" s="148"/>
      <c r="Z35" s="148"/>
      <c r="AA35" s="148"/>
      <c r="AB35" s="148"/>
      <c r="AC35" s="148"/>
    </row>
    <row r="36" spans="2:29" ht="6.75" customHeight="1" x14ac:dyDescent="0.2"/>
    <row r="37" spans="2:29" x14ac:dyDescent="0.2">
      <c r="B37" s="142"/>
      <c r="C37" s="143"/>
      <c r="E37" s="27" t="s">
        <v>809</v>
      </c>
    </row>
    <row r="38" spans="2:29" x14ac:dyDescent="0.2">
      <c r="E38" s="171"/>
      <c r="F38" s="172"/>
      <c r="G38" s="172"/>
      <c r="H38" s="172"/>
      <c r="I38" s="172"/>
      <c r="J38" s="172"/>
      <c r="K38" s="172"/>
      <c r="L38" s="172"/>
      <c r="M38" s="172"/>
      <c r="N38" s="172"/>
      <c r="O38" s="172"/>
      <c r="P38" s="172"/>
      <c r="Q38" s="172"/>
      <c r="R38" s="172"/>
      <c r="S38" s="172"/>
      <c r="T38" s="172"/>
      <c r="U38" s="172"/>
      <c r="V38" s="172"/>
      <c r="W38" s="172"/>
      <c r="X38" s="172"/>
      <c r="Y38" s="172"/>
      <c r="Z38" s="172"/>
      <c r="AA38" s="172"/>
      <c r="AB38" s="172"/>
      <c r="AC38" s="173"/>
    </row>
    <row r="39" spans="2:29" x14ac:dyDescent="0.2">
      <c r="E39" s="174"/>
      <c r="F39" s="175"/>
      <c r="G39" s="175"/>
      <c r="H39" s="175"/>
      <c r="I39" s="175"/>
      <c r="J39" s="175"/>
      <c r="K39" s="175"/>
      <c r="L39" s="175"/>
      <c r="M39" s="175"/>
      <c r="N39" s="175"/>
      <c r="O39" s="175"/>
      <c r="P39" s="175"/>
      <c r="Q39" s="175"/>
      <c r="R39" s="175"/>
      <c r="S39" s="175"/>
      <c r="T39" s="175"/>
      <c r="U39" s="175"/>
      <c r="V39" s="175"/>
      <c r="W39" s="175"/>
      <c r="X39" s="175"/>
      <c r="Y39" s="175"/>
      <c r="Z39" s="175"/>
      <c r="AA39" s="175"/>
      <c r="AB39" s="175"/>
      <c r="AC39" s="176"/>
    </row>
    <row r="40" spans="2:29" x14ac:dyDescent="0.2">
      <c r="E40" s="177"/>
      <c r="F40" s="178"/>
      <c r="G40" s="178"/>
      <c r="H40" s="178"/>
      <c r="I40" s="178"/>
      <c r="J40" s="178"/>
      <c r="K40" s="178"/>
      <c r="L40" s="178"/>
      <c r="M40" s="178"/>
      <c r="N40" s="178"/>
      <c r="O40" s="178"/>
      <c r="P40" s="178"/>
      <c r="Q40" s="178"/>
      <c r="R40" s="178"/>
      <c r="S40" s="178"/>
      <c r="T40" s="178"/>
      <c r="U40" s="178"/>
      <c r="V40" s="178"/>
      <c r="W40" s="178"/>
      <c r="X40" s="178"/>
      <c r="Y40" s="178"/>
      <c r="Z40" s="178"/>
      <c r="AA40" s="178"/>
      <c r="AB40" s="178"/>
      <c r="AC40" s="179"/>
    </row>
    <row r="41" spans="2:29" ht="6.75" customHeight="1" x14ac:dyDescent="0.2"/>
    <row r="42" spans="2:29" x14ac:dyDescent="0.2">
      <c r="B42" s="142"/>
      <c r="C42" s="143"/>
      <c r="E42" s="148" t="s">
        <v>810</v>
      </c>
      <c r="F42" s="148"/>
      <c r="G42" s="148"/>
      <c r="H42" s="148"/>
      <c r="I42" s="148"/>
      <c r="J42" s="148"/>
      <c r="K42" s="148"/>
      <c r="L42" s="148"/>
      <c r="M42" s="148"/>
      <c r="N42" s="148"/>
      <c r="O42" s="148"/>
      <c r="P42" s="148"/>
      <c r="Q42" s="148"/>
      <c r="R42" s="148"/>
      <c r="S42" s="148"/>
      <c r="T42" s="148"/>
      <c r="U42" s="148"/>
      <c r="V42" s="148"/>
      <c r="W42" s="148"/>
      <c r="X42" s="148"/>
      <c r="Y42" s="148"/>
      <c r="Z42" s="148"/>
      <c r="AA42" s="148"/>
      <c r="AB42" s="148"/>
      <c r="AC42" s="148"/>
    </row>
    <row r="43" spans="2:29" x14ac:dyDescent="0.2">
      <c r="E43" s="165" t="s">
        <v>811</v>
      </c>
      <c r="F43" s="165"/>
      <c r="G43" s="165"/>
      <c r="H43" s="165"/>
      <c r="I43" s="165"/>
      <c r="J43" s="165"/>
      <c r="K43" s="165"/>
      <c r="L43" s="165"/>
      <c r="M43" s="165"/>
      <c r="N43" s="165"/>
      <c r="O43" s="165"/>
      <c r="P43" s="165"/>
      <c r="Q43" s="165"/>
      <c r="R43" s="165"/>
      <c r="S43" s="165"/>
      <c r="T43" s="165"/>
      <c r="U43" s="165"/>
      <c r="V43" s="165"/>
      <c r="W43" s="165"/>
      <c r="X43" s="165"/>
      <c r="Y43" s="165"/>
      <c r="Z43" s="165"/>
      <c r="AA43" s="165"/>
      <c r="AB43" s="165"/>
      <c r="AC43" s="165"/>
    </row>
    <row r="44" spans="2:29" ht="5.25" customHeight="1" x14ac:dyDescent="0.2"/>
    <row r="45" spans="2:29" x14ac:dyDescent="0.2">
      <c r="B45" s="142"/>
      <c r="C45" s="143"/>
      <c r="E45" s="27" t="s">
        <v>812</v>
      </c>
    </row>
    <row r="46" spans="2:29" x14ac:dyDescent="0.2">
      <c r="E46" s="148" t="s">
        <v>813</v>
      </c>
      <c r="F46" s="148"/>
      <c r="G46" s="148"/>
      <c r="H46" s="148"/>
      <c r="I46" s="148"/>
      <c r="J46" s="148"/>
      <c r="K46" s="148"/>
      <c r="L46" s="148"/>
      <c r="M46" s="148"/>
      <c r="N46" s="148"/>
      <c r="O46" s="148"/>
      <c r="P46" s="148"/>
      <c r="Q46" s="148"/>
      <c r="R46" s="148"/>
      <c r="S46" s="148"/>
      <c r="T46" s="148"/>
      <c r="U46" s="148"/>
      <c r="V46" s="148"/>
      <c r="W46" s="148"/>
      <c r="X46" s="148"/>
      <c r="Y46" s="148"/>
      <c r="Z46" s="148"/>
      <c r="AA46" s="148"/>
      <c r="AB46" s="148"/>
      <c r="AC46" s="148"/>
    </row>
    <row r="47" spans="2:29" x14ac:dyDescent="0.2">
      <c r="E47" s="148"/>
      <c r="F47" s="148"/>
      <c r="G47" s="148"/>
      <c r="H47" s="148"/>
      <c r="I47" s="148"/>
      <c r="J47" s="148"/>
      <c r="K47" s="148"/>
      <c r="L47" s="148"/>
      <c r="M47" s="148"/>
      <c r="N47" s="148"/>
      <c r="O47" s="148"/>
      <c r="P47" s="148"/>
      <c r="Q47" s="148"/>
      <c r="R47" s="148"/>
      <c r="S47" s="148"/>
      <c r="T47" s="148"/>
      <c r="U47" s="148"/>
      <c r="V47" s="148"/>
      <c r="W47" s="148"/>
      <c r="X47" s="148"/>
      <c r="Y47" s="148"/>
      <c r="Z47" s="148"/>
      <c r="AA47" s="148"/>
      <c r="AB47" s="148"/>
      <c r="AC47" s="148"/>
    </row>
    <row r="48" spans="2:29" ht="6.75" customHeight="1" x14ac:dyDescent="0.2"/>
    <row r="49" spans="1:29" x14ac:dyDescent="0.2">
      <c r="A49" s="104" t="s">
        <v>118</v>
      </c>
      <c r="B49" s="28" t="s">
        <v>794</v>
      </c>
    </row>
    <row r="50" spans="1:29" x14ac:dyDescent="0.2">
      <c r="B50" s="170" t="s">
        <v>885</v>
      </c>
      <c r="C50" s="170"/>
      <c r="D50" s="170"/>
      <c r="E50" s="170"/>
      <c r="F50" s="170"/>
      <c r="G50" s="170"/>
      <c r="H50" s="170"/>
      <c r="I50" s="170"/>
      <c r="J50" s="170"/>
      <c r="K50" s="170"/>
      <c r="L50" s="170"/>
      <c r="M50" s="170"/>
      <c r="N50" s="170"/>
      <c r="O50" s="170"/>
      <c r="P50" s="170"/>
      <c r="Q50" s="170"/>
      <c r="R50" s="170"/>
      <c r="S50" s="170"/>
      <c r="T50" s="170"/>
      <c r="U50" s="170"/>
      <c r="V50" s="170"/>
      <c r="W50" s="170"/>
      <c r="X50" s="170"/>
      <c r="Y50" s="170"/>
      <c r="Z50" s="170"/>
      <c r="AA50" s="170"/>
      <c r="AB50" s="170"/>
      <c r="AC50" s="170"/>
    </row>
    <row r="51" spans="1:29" x14ac:dyDescent="0.2">
      <c r="B51" s="170"/>
      <c r="C51" s="170"/>
      <c r="D51" s="170"/>
      <c r="E51" s="170"/>
      <c r="F51" s="170"/>
      <c r="G51" s="170"/>
      <c r="H51" s="170"/>
      <c r="I51" s="170"/>
      <c r="J51" s="170"/>
      <c r="K51" s="170"/>
      <c r="L51" s="170"/>
      <c r="M51" s="170"/>
      <c r="N51" s="170"/>
      <c r="O51" s="170"/>
      <c r="P51" s="170"/>
      <c r="Q51" s="170"/>
      <c r="R51" s="170"/>
      <c r="S51" s="170"/>
      <c r="T51" s="170"/>
      <c r="U51" s="170"/>
      <c r="V51" s="170"/>
      <c r="W51" s="170"/>
      <c r="X51" s="170"/>
      <c r="Y51" s="170"/>
      <c r="Z51" s="170"/>
      <c r="AA51" s="170"/>
      <c r="AB51" s="170"/>
      <c r="AC51" s="170"/>
    </row>
    <row r="52" spans="1:29" x14ac:dyDescent="0.2">
      <c r="B52" s="170"/>
      <c r="C52" s="170"/>
      <c r="D52" s="170"/>
      <c r="E52" s="170"/>
      <c r="F52" s="170"/>
      <c r="G52" s="170"/>
      <c r="H52" s="170"/>
      <c r="I52" s="170"/>
      <c r="J52" s="170"/>
      <c r="K52" s="170"/>
      <c r="L52" s="170"/>
      <c r="M52" s="170"/>
      <c r="N52" s="170"/>
      <c r="O52" s="170"/>
      <c r="P52" s="170"/>
      <c r="Q52" s="170"/>
      <c r="R52" s="170"/>
      <c r="S52" s="170"/>
      <c r="T52" s="170"/>
      <c r="U52" s="170"/>
      <c r="V52" s="170"/>
      <c r="W52" s="170"/>
      <c r="X52" s="170"/>
      <c r="Y52" s="170"/>
      <c r="Z52" s="170"/>
      <c r="AA52" s="170"/>
      <c r="AB52" s="170"/>
      <c r="AC52" s="170"/>
    </row>
    <row r="53" spans="1:29" x14ac:dyDescent="0.2">
      <c r="B53" s="145"/>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C53" s="147"/>
    </row>
    <row r="55" spans="1:29" ht="12.75" customHeight="1" x14ac:dyDescent="0.2">
      <c r="A55" s="149" t="s">
        <v>814</v>
      </c>
      <c r="B55" s="149"/>
      <c r="C55" s="149"/>
      <c r="D55" s="149"/>
      <c r="E55" s="149"/>
      <c r="F55" s="149"/>
      <c r="G55" s="149"/>
      <c r="H55" s="149"/>
      <c r="I55" s="149"/>
      <c r="J55" s="149"/>
      <c r="K55" s="149"/>
      <c r="L55" s="149"/>
      <c r="M55" s="149"/>
      <c r="N55" s="149"/>
      <c r="O55" s="149"/>
      <c r="P55" s="149"/>
      <c r="Q55" s="149"/>
      <c r="R55" s="149"/>
      <c r="S55" s="149"/>
      <c r="T55" s="149"/>
      <c r="U55" s="149"/>
      <c r="V55" s="149"/>
      <c r="W55" s="149"/>
      <c r="X55" s="149"/>
      <c r="Y55" s="149"/>
      <c r="Z55" s="149"/>
      <c r="AA55" s="149"/>
      <c r="AB55" s="149"/>
      <c r="AC55" s="149"/>
    </row>
    <row r="56" spans="1:29" x14ac:dyDescent="0.2">
      <c r="A56" s="149"/>
      <c r="B56" s="149"/>
      <c r="C56" s="149"/>
      <c r="D56" s="149"/>
      <c r="E56" s="149"/>
      <c r="F56" s="149"/>
      <c r="G56" s="149"/>
      <c r="H56" s="149"/>
      <c r="I56" s="149"/>
      <c r="J56" s="149"/>
      <c r="K56" s="149"/>
      <c r="L56" s="149"/>
      <c r="M56" s="149"/>
      <c r="N56" s="149"/>
      <c r="O56" s="149"/>
      <c r="P56" s="149"/>
      <c r="Q56" s="149"/>
      <c r="R56" s="149"/>
      <c r="S56" s="149"/>
      <c r="T56" s="149"/>
      <c r="U56" s="149"/>
      <c r="V56" s="149"/>
      <c r="W56" s="149"/>
      <c r="X56" s="149"/>
      <c r="Y56" s="149"/>
      <c r="Z56" s="149"/>
      <c r="AA56" s="149"/>
      <c r="AB56" s="149"/>
      <c r="AC56" s="149"/>
    </row>
    <row r="57" spans="1:29" x14ac:dyDescent="0.2">
      <c r="A57" s="149"/>
      <c r="B57" s="149"/>
      <c r="C57" s="149"/>
      <c r="D57" s="149"/>
      <c r="E57" s="149"/>
      <c r="F57" s="149"/>
      <c r="G57" s="149"/>
      <c r="H57" s="149"/>
      <c r="I57" s="149"/>
      <c r="J57" s="149"/>
      <c r="K57" s="149"/>
      <c r="L57" s="149"/>
      <c r="M57" s="149"/>
      <c r="N57" s="149"/>
      <c r="O57" s="149"/>
      <c r="P57" s="149"/>
      <c r="Q57" s="149"/>
      <c r="R57" s="149"/>
      <c r="S57" s="149"/>
      <c r="T57" s="149"/>
      <c r="U57" s="149"/>
      <c r="V57" s="149"/>
      <c r="W57" s="149"/>
      <c r="X57" s="149"/>
      <c r="Y57" s="149"/>
      <c r="Z57" s="149"/>
      <c r="AA57" s="149"/>
      <c r="AB57" s="149"/>
      <c r="AC57" s="149"/>
    </row>
  </sheetData>
  <sheetProtection algorithmName="SHA-512" hashValue="kCM3pyTHDyZVQZdPnxtGNOtNaZU1GqHZUTNkOLP9rHCyGObJtMKPXFM2kzljXmfb5X864Pk95URAYMBmHYJvkA==" saltValue="DH3lQqK5OPCSAgtFrYHGXA==" spinCount="100000" sheet="1" objects="1" scenarios="1"/>
  <mergeCells count="33">
    <mergeCell ref="E46:AC47"/>
    <mergeCell ref="B50:AC52"/>
    <mergeCell ref="A55:AC57"/>
    <mergeCell ref="B53:AC53"/>
    <mergeCell ref="B35:C35"/>
    <mergeCell ref="E35:AC35"/>
    <mergeCell ref="B37:C37"/>
    <mergeCell ref="E38:AC40"/>
    <mergeCell ref="B42:C42"/>
    <mergeCell ref="B45:C45"/>
    <mergeCell ref="E42:AC42"/>
    <mergeCell ref="E43:AC43"/>
    <mergeCell ref="B29:C29"/>
    <mergeCell ref="E29:AC29"/>
    <mergeCell ref="E30:AC30"/>
    <mergeCell ref="B32:C32"/>
    <mergeCell ref="E33:AC33"/>
    <mergeCell ref="E21:AC22"/>
    <mergeCell ref="B24:C24"/>
    <mergeCell ref="E24:AC24"/>
    <mergeCell ref="E25:AC27"/>
    <mergeCell ref="A1:AC1"/>
    <mergeCell ref="B4:AC7"/>
    <mergeCell ref="B11:C11"/>
    <mergeCell ref="B9:C9"/>
    <mergeCell ref="E9:AC9"/>
    <mergeCell ref="E11:AC11"/>
    <mergeCell ref="E12:AC14"/>
    <mergeCell ref="B16:C16"/>
    <mergeCell ref="E16:AC16"/>
    <mergeCell ref="E17:AC18"/>
    <mergeCell ref="B20:C20"/>
    <mergeCell ref="E20:AC20"/>
  </mergeCells>
  <pageMargins left="0.25" right="0.25" top="0.75" bottom="0.75" header="0.3" footer="0.3"/>
  <pageSetup orientation="portrait" r:id="rId1"/>
  <headerFooter>
    <oddHeader>&amp;C&amp;"Calibri,Bold"&amp;12SURFACE TRANSPORTATION BLOCK GRANT SET-ASIDE (STBG-SA&amp;K000000)/TA&amp;K01+000 CATEGORY 9 FUNDING CALL FOR PROJECTS</oddHeader>
    <oddFooter>&amp;LCorpus Christi MPO 2026 Project Application&amp;RPage 7 of 12</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5213E-A758-467C-AB69-E0A63A7B50D9}">
  <sheetPr codeName="Sheet8"/>
  <dimension ref="A1:AC49"/>
  <sheetViews>
    <sheetView view="pageLayout" zoomScaleNormal="100" workbookViewId="0">
      <selection activeCell="N50" sqref="N50"/>
    </sheetView>
  </sheetViews>
  <sheetFormatPr defaultColWidth="9.140625" defaultRowHeight="12.75" x14ac:dyDescent="0.2"/>
  <cols>
    <col min="1" max="29" width="3.42578125" style="27" customWidth="1"/>
    <col min="30" max="16384" width="9.140625" style="27"/>
  </cols>
  <sheetData>
    <row r="1" spans="1:29" ht="18.75" x14ac:dyDescent="0.2">
      <c r="A1" s="135" t="s">
        <v>104</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row>
    <row r="2" spans="1:29" ht="9" customHeight="1" x14ac:dyDescent="0.2">
      <c r="T2" s="108"/>
    </row>
    <row r="3" spans="1:29" x14ac:dyDescent="0.2">
      <c r="A3" s="104" t="s">
        <v>125</v>
      </c>
      <c r="B3" s="28" t="s">
        <v>106</v>
      </c>
      <c r="T3" s="108"/>
    </row>
    <row r="4" spans="1:29" ht="19.350000000000001" customHeight="1" x14ac:dyDescent="0.2">
      <c r="B4" s="115" t="s">
        <v>23</v>
      </c>
      <c r="C4" s="148" t="s">
        <v>880</v>
      </c>
      <c r="D4" s="148"/>
      <c r="E4" s="148"/>
      <c r="F4" s="148"/>
      <c r="G4" s="148"/>
      <c r="H4" s="148"/>
      <c r="I4" s="148"/>
      <c r="J4" s="148"/>
      <c r="K4" s="148"/>
      <c r="L4" s="148"/>
      <c r="M4" s="148"/>
      <c r="N4" s="148"/>
      <c r="O4" s="148"/>
      <c r="P4" s="148"/>
      <c r="Q4" s="148"/>
      <c r="R4" s="148"/>
      <c r="S4" s="148"/>
      <c r="T4" s="148"/>
      <c r="U4" s="148"/>
      <c r="V4" s="148"/>
      <c r="W4" s="148"/>
    </row>
    <row r="5" spans="1:29" x14ac:dyDescent="0.2">
      <c r="B5" s="115" t="s">
        <v>26</v>
      </c>
      <c r="C5" s="148" t="s">
        <v>865</v>
      </c>
      <c r="D5" s="148"/>
      <c r="E5" s="148"/>
      <c r="F5" s="148"/>
      <c r="G5" s="148"/>
      <c r="H5" s="148"/>
      <c r="I5" s="148"/>
      <c r="J5" s="148"/>
      <c r="K5" s="148"/>
      <c r="L5" s="148"/>
      <c r="M5" s="148"/>
      <c r="N5" s="148"/>
      <c r="O5" s="148"/>
      <c r="P5" s="148"/>
      <c r="Q5" s="148"/>
      <c r="R5" s="148"/>
      <c r="S5" s="148"/>
      <c r="T5" s="148"/>
      <c r="U5" s="148"/>
      <c r="V5" s="148"/>
      <c r="W5" s="148"/>
    </row>
    <row r="6" spans="1:29" ht="18" customHeight="1" x14ac:dyDescent="0.2">
      <c r="B6" s="115" t="s">
        <v>40</v>
      </c>
      <c r="C6" s="148" t="s">
        <v>107</v>
      </c>
      <c r="D6" s="148"/>
      <c r="E6" s="148"/>
      <c r="F6" s="148"/>
      <c r="G6" s="148"/>
      <c r="H6" s="148"/>
      <c r="I6" s="148"/>
      <c r="J6" s="148"/>
      <c r="K6" s="148"/>
      <c r="L6" s="148"/>
      <c r="M6" s="148"/>
      <c r="N6" s="148"/>
      <c r="O6" s="148"/>
      <c r="P6" s="148"/>
      <c r="Q6" s="148"/>
      <c r="R6" s="148"/>
      <c r="S6" s="148"/>
      <c r="T6" s="148"/>
      <c r="U6" s="148"/>
      <c r="V6" s="148"/>
      <c r="W6" s="148"/>
    </row>
    <row r="7" spans="1:29" ht="18.75" customHeight="1" x14ac:dyDescent="0.2">
      <c r="B7" s="115" t="s">
        <v>41</v>
      </c>
      <c r="C7" s="169" t="s">
        <v>108</v>
      </c>
      <c r="D7" s="169"/>
      <c r="E7" s="169"/>
      <c r="F7" s="169"/>
      <c r="G7" s="169"/>
      <c r="H7" s="169"/>
      <c r="I7" s="169"/>
      <c r="J7" s="169"/>
      <c r="K7" s="169"/>
      <c r="L7" s="169"/>
      <c r="M7" s="169"/>
      <c r="N7" s="169"/>
      <c r="O7" s="169"/>
      <c r="P7" s="169"/>
      <c r="Q7" s="169"/>
      <c r="R7" s="169"/>
      <c r="S7" s="169"/>
      <c r="T7" s="169"/>
      <c r="U7" s="169"/>
      <c r="V7" s="169"/>
      <c r="W7" s="169"/>
      <c r="X7" s="169"/>
      <c r="Y7" s="169"/>
      <c r="Z7" s="169"/>
      <c r="AA7" s="169"/>
      <c r="AB7" s="169"/>
      <c r="AC7" s="169"/>
    </row>
    <row r="8" spans="1:29" ht="12.75" customHeight="1" x14ac:dyDescent="0.2">
      <c r="B8" s="191" t="s">
        <v>109</v>
      </c>
      <c r="C8" s="191"/>
      <c r="D8" s="191"/>
      <c r="E8" s="191"/>
      <c r="F8" s="191"/>
      <c r="G8" s="191"/>
      <c r="H8" s="191"/>
      <c r="I8" s="191"/>
      <c r="J8" s="191"/>
      <c r="K8" s="191"/>
      <c r="L8" s="191"/>
      <c r="M8" s="191"/>
      <c r="N8" s="191"/>
      <c r="O8" s="191"/>
      <c r="P8" s="191"/>
      <c r="Q8" s="191"/>
      <c r="R8" s="191"/>
      <c r="S8" s="191"/>
      <c r="T8" s="191"/>
      <c r="U8" s="191"/>
      <c r="V8" s="191"/>
      <c r="W8" s="191"/>
      <c r="X8" s="191"/>
      <c r="Y8" s="191"/>
      <c r="Z8" s="191"/>
      <c r="AA8" s="191"/>
      <c r="AB8" s="191"/>
    </row>
    <row r="9" spans="1:29" x14ac:dyDescent="0.2">
      <c r="B9" s="192" t="s">
        <v>816</v>
      </c>
      <c r="C9" s="193"/>
      <c r="D9" s="193"/>
      <c r="E9" s="193"/>
      <c r="F9" s="193"/>
      <c r="G9" s="193"/>
      <c r="H9" s="193"/>
      <c r="I9" s="193"/>
      <c r="J9" s="193"/>
      <c r="K9" s="193"/>
      <c r="L9" s="193"/>
      <c r="M9" s="193"/>
      <c r="N9" s="193"/>
      <c r="O9" s="193"/>
      <c r="P9" s="193"/>
      <c r="Q9" s="193"/>
      <c r="R9" s="193"/>
      <c r="S9" s="193"/>
      <c r="T9" s="193"/>
      <c r="U9" s="193"/>
      <c r="V9" s="193"/>
      <c r="W9" s="193"/>
      <c r="X9" s="193"/>
      <c r="Y9" s="193"/>
      <c r="Z9" s="193"/>
      <c r="AA9" s="193"/>
      <c r="AB9" s="193"/>
    </row>
    <row r="10" spans="1:29" x14ac:dyDescent="0.2">
      <c r="B10" s="193"/>
      <c r="C10" s="193"/>
      <c r="D10" s="193"/>
      <c r="E10" s="193"/>
      <c r="F10" s="193"/>
      <c r="G10" s="193"/>
      <c r="H10" s="193"/>
      <c r="I10" s="193"/>
      <c r="J10" s="193"/>
      <c r="K10" s="193"/>
      <c r="L10" s="193"/>
      <c r="M10" s="193"/>
      <c r="N10" s="193"/>
      <c r="O10" s="193"/>
      <c r="P10" s="193"/>
      <c r="Q10" s="193"/>
      <c r="R10" s="193"/>
      <c r="S10" s="193"/>
      <c r="T10" s="193"/>
      <c r="U10" s="193"/>
      <c r="V10" s="193"/>
      <c r="W10" s="193"/>
      <c r="X10" s="193"/>
      <c r="Y10" s="193"/>
      <c r="Z10" s="193"/>
      <c r="AA10" s="193"/>
      <c r="AB10" s="193"/>
    </row>
    <row r="11" spans="1:29" x14ac:dyDescent="0.2">
      <c r="B11" s="126"/>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row>
    <row r="12" spans="1:29" ht="15" customHeight="1" x14ac:dyDescent="0.2">
      <c r="A12" s="194" t="s">
        <v>114</v>
      </c>
      <c r="B12" s="194"/>
      <c r="C12" s="194"/>
      <c r="D12" s="194"/>
      <c r="E12" s="194"/>
      <c r="F12" s="194"/>
      <c r="G12" s="194"/>
      <c r="H12" s="194"/>
      <c r="I12" s="194"/>
      <c r="J12" s="194"/>
      <c r="K12" s="194"/>
      <c r="L12" s="194"/>
      <c r="M12" s="194"/>
      <c r="N12" s="194"/>
      <c r="O12" s="194"/>
      <c r="P12" s="195" t="s">
        <v>113</v>
      </c>
      <c r="Q12" s="196"/>
      <c r="R12" s="197"/>
      <c r="S12" s="198" t="s">
        <v>112</v>
      </c>
      <c r="T12" s="198"/>
      <c r="U12" s="198"/>
      <c r="V12" s="195" t="s">
        <v>111</v>
      </c>
      <c r="W12" s="196"/>
      <c r="X12" s="196"/>
      <c r="Y12" s="197"/>
      <c r="Z12" s="195" t="s">
        <v>110</v>
      </c>
      <c r="AA12" s="196"/>
      <c r="AB12" s="196"/>
      <c r="AC12" s="197"/>
    </row>
    <row r="13" spans="1:29" x14ac:dyDescent="0.2">
      <c r="A13" s="190"/>
      <c r="B13" s="190"/>
      <c r="C13" s="190"/>
      <c r="D13" s="190"/>
      <c r="E13" s="190"/>
      <c r="F13" s="190"/>
      <c r="G13" s="190"/>
      <c r="H13" s="190"/>
      <c r="I13" s="190"/>
      <c r="J13" s="190"/>
      <c r="K13" s="190"/>
      <c r="L13" s="190"/>
      <c r="M13" s="190"/>
      <c r="N13" s="190"/>
      <c r="O13" s="190"/>
      <c r="P13" s="183"/>
      <c r="Q13" s="184"/>
      <c r="R13" s="185"/>
      <c r="S13" s="186" t="s">
        <v>170</v>
      </c>
      <c r="T13" s="186"/>
      <c r="U13" s="186"/>
      <c r="V13" s="187">
        <v>0</v>
      </c>
      <c r="W13" s="188"/>
      <c r="X13" s="188"/>
      <c r="Y13" s="189"/>
      <c r="Z13" s="180">
        <f t="shared" ref="Z13:Z25" si="0">P13*V13</f>
        <v>0</v>
      </c>
      <c r="AA13" s="181"/>
      <c r="AB13" s="181"/>
      <c r="AC13" s="182"/>
    </row>
    <row r="14" spans="1:29" x14ac:dyDescent="0.2">
      <c r="A14" s="190"/>
      <c r="B14" s="190"/>
      <c r="C14" s="190"/>
      <c r="D14" s="190"/>
      <c r="E14" s="190"/>
      <c r="F14" s="190"/>
      <c r="G14" s="190"/>
      <c r="H14" s="190"/>
      <c r="I14" s="190"/>
      <c r="J14" s="190"/>
      <c r="K14" s="190"/>
      <c r="L14" s="190"/>
      <c r="M14" s="190"/>
      <c r="N14" s="190"/>
      <c r="O14" s="190"/>
      <c r="P14" s="183"/>
      <c r="Q14" s="184"/>
      <c r="R14" s="185"/>
      <c r="S14" s="186" t="s">
        <v>170</v>
      </c>
      <c r="T14" s="186"/>
      <c r="U14" s="186"/>
      <c r="V14" s="187">
        <v>0</v>
      </c>
      <c r="W14" s="188"/>
      <c r="X14" s="188"/>
      <c r="Y14" s="189"/>
      <c r="Z14" s="180">
        <f t="shared" si="0"/>
        <v>0</v>
      </c>
      <c r="AA14" s="181"/>
      <c r="AB14" s="181"/>
      <c r="AC14" s="182"/>
    </row>
    <row r="15" spans="1:29" x14ac:dyDescent="0.2">
      <c r="A15" s="190"/>
      <c r="B15" s="190"/>
      <c r="C15" s="190"/>
      <c r="D15" s="190"/>
      <c r="E15" s="190"/>
      <c r="F15" s="190"/>
      <c r="G15" s="190"/>
      <c r="H15" s="190"/>
      <c r="I15" s="190"/>
      <c r="J15" s="190"/>
      <c r="K15" s="190"/>
      <c r="L15" s="190"/>
      <c r="M15" s="190"/>
      <c r="N15" s="190"/>
      <c r="O15" s="190"/>
      <c r="P15" s="183"/>
      <c r="Q15" s="184"/>
      <c r="R15" s="185"/>
      <c r="S15" s="186" t="s">
        <v>170</v>
      </c>
      <c r="T15" s="186"/>
      <c r="U15" s="186"/>
      <c r="V15" s="187">
        <v>0</v>
      </c>
      <c r="W15" s="188"/>
      <c r="X15" s="188"/>
      <c r="Y15" s="189"/>
      <c r="Z15" s="180">
        <f t="shared" si="0"/>
        <v>0</v>
      </c>
      <c r="AA15" s="181"/>
      <c r="AB15" s="181"/>
      <c r="AC15" s="182"/>
    </row>
    <row r="16" spans="1:29" x14ac:dyDescent="0.2">
      <c r="A16" s="190"/>
      <c r="B16" s="190"/>
      <c r="C16" s="190"/>
      <c r="D16" s="190"/>
      <c r="E16" s="190"/>
      <c r="F16" s="190"/>
      <c r="G16" s="190"/>
      <c r="H16" s="190"/>
      <c r="I16" s="190"/>
      <c r="J16" s="190"/>
      <c r="K16" s="190"/>
      <c r="L16" s="190"/>
      <c r="M16" s="190"/>
      <c r="N16" s="190"/>
      <c r="O16" s="190"/>
      <c r="P16" s="183"/>
      <c r="Q16" s="184"/>
      <c r="R16" s="185"/>
      <c r="S16" s="186" t="s">
        <v>170</v>
      </c>
      <c r="T16" s="186"/>
      <c r="U16" s="186"/>
      <c r="V16" s="187">
        <v>0</v>
      </c>
      <c r="W16" s="188"/>
      <c r="X16" s="188"/>
      <c r="Y16" s="189"/>
      <c r="Z16" s="180">
        <f t="shared" si="0"/>
        <v>0</v>
      </c>
      <c r="AA16" s="181"/>
      <c r="AB16" s="181"/>
      <c r="AC16" s="182"/>
    </row>
    <row r="17" spans="1:29" x14ac:dyDescent="0.2">
      <c r="A17" s="190"/>
      <c r="B17" s="190"/>
      <c r="C17" s="190"/>
      <c r="D17" s="190"/>
      <c r="E17" s="190"/>
      <c r="F17" s="190"/>
      <c r="G17" s="190"/>
      <c r="H17" s="190"/>
      <c r="I17" s="190"/>
      <c r="J17" s="190"/>
      <c r="K17" s="190"/>
      <c r="L17" s="190"/>
      <c r="M17" s="190"/>
      <c r="N17" s="190"/>
      <c r="O17" s="190"/>
      <c r="P17" s="183"/>
      <c r="Q17" s="184"/>
      <c r="R17" s="185"/>
      <c r="S17" s="186" t="s">
        <v>170</v>
      </c>
      <c r="T17" s="186"/>
      <c r="U17" s="186"/>
      <c r="V17" s="187">
        <v>0</v>
      </c>
      <c r="W17" s="188"/>
      <c r="X17" s="188"/>
      <c r="Y17" s="189"/>
      <c r="Z17" s="180">
        <f t="shared" si="0"/>
        <v>0</v>
      </c>
      <c r="AA17" s="181"/>
      <c r="AB17" s="181"/>
      <c r="AC17" s="182"/>
    </row>
    <row r="18" spans="1:29" x14ac:dyDescent="0.2">
      <c r="A18" s="190"/>
      <c r="B18" s="190"/>
      <c r="C18" s="190"/>
      <c r="D18" s="190"/>
      <c r="E18" s="190"/>
      <c r="F18" s="190"/>
      <c r="G18" s="190"/>
      <c r="H18" s="190"/>
      <c r="I18" s="190"/>
      <c r="J18" s="190"/>
      <c r="K18" s="190"/>
      <c r="L18" s="190"/>
      <c r="M18" s="190"/>
      <c r="N18" s="190"/>
      <c r="O18" s="190"/>
      <c r="P18" s="183"/>
      <c r="Q18" s="184"/>
      <c r="R18" s="185"/>
      <c r="S18" s="186" t="s">
        <v>170</v>
      </c>
      <c r="T18" s="186"/>
      <c r="U18" s="186"/>
      <c r="V18" s="187">
        <v>0</v>
      </c>
      <c r="W18" s="188"/>
      <c r="X18" s="188"/>
      <c r="Y18" s="189"/>
      <c r="Z18" s="180">
        <f t="shared" si="0"/>
        <v>0</v>
      </c>
      <c r="AA18" s="181"/>
      <c r="AB18" s="181"/>
      <c r="AC18" s="182"/>
    </row>
    <row r="19" spans="1:29" x14ac:dyDescent="0.2">
      <c r="A19" s="190"/>
      <c r="B19" s="190"/>
      <c r="C19" s="190"/>
      <c r="D19" s="190"/>
      <c r="E19" s="190"/>
      <c r="F19" s="190"/>
      <c r="G19" s="190"/>
      <c r="H19" s="190"/>
      <c r="I19" s="190"/>
      <c r="J19" s="190"/>
      <c r="K19" s="190"/>
      <c r="L19" s="190"/>
      <c r="M19" s="190"/>
      <c r="N19" s="190"/>
      <c r="O19" s="190"/>
      <c r="P19" s="183"/>
      <c r="Q19" s="184"/>
      <c r="R19" s="185"/>
      <c r="S19" s="186" t="s">
        <v>170</v>
      </c>
      <c r="T19" s="186"/>
      <c r="U19" s="186"/>
      <c r="V19" s="187">
        <v>0</v>
      </c>
      <c r="W19" s="188"/>
      <c r="X19" s="188"/>
      <c r="Y19" s="189"/>
      <c r="Z19" s="180">
        <f t="shared" si="0"/>
        <v>0</v>
      </c>
      <c r="AA19" s="181"/>
      <c r="AB19" s="181"/>
      <c r="AC19" s="182"/>
    </row>
    <row r="20" spans="1:29" x14ac:dyDescent="0.2">
      <c r="A20" s="190"/>
      <c r="B20" s="190"/>
      <c r="C20" s="190"/>
      <c r="D20" s="190"/>
      <c r="E20" s="190"/>
      <c r="F20" s="190"/>
      <c r="G20" s="190"/>
      <c r="H20" s="190"/>
      <c r="I20" s="190"/>
      <c r="J20" s="190"/>
      <c r="K20" s="190"/>
      <c r="L20" s="190"/>
      <c r="M20" s="190"/>
      <c r="N20" s="190"/>
      <c r="O20" s="190"/>
      <c r="P20" s="183"/>
      <c r="Q20" s="184"/>
      <c r="R20" s="185"/>
      <c r="S20" s="186" t="s">
        <v>170</v>
      </c>
      <c r="T20" s="186"/>
      <c r="U20" s="186"/>
      <c r="V20" s="187">
        <v>0</v>
      </c>
      <c r="W20" s="188"/>
      <c r="X20" s="188"/>
      <c r="Y20" s="189"/>
      <c r="Z20" s="180">
        <f t="shared" si="0"/>
        <v>0</v>
      </c>
      <c r="AA20" s="181"/>
      <c r="AB20" s="181"/>
      <c r="AC20" s="182"/>
    </row>
    <row r="21" spans="1:29" x14ac:dyDescent="0.2">
      <c r="A21" s="190"/>
      <c r="B21" s="190"/>
      <c r="C21" s="190"/>
      <c r="D21" s="190"/>
      <c r="E21" s="190"/>
      <c r="F21" s="190"/>
      <c r="G21" s="190"/>
      <c r="H21" s="190"/>
      <c r="I21" s="190"/>
      <c r="J21" s="190"/>
      <c r="K21" s="190"/>
      <c r="L21" s="190"/>
      <c r="M21" s="190"/>
      <c r="N21" s="190"/>
      <c r="O21" s="190"/>
      <c r="P21" s="183"/>
      <c r="Q21" s="184"/>
      <c r="R21" s="185"/>
      <c r="S21" s="186" t="s">
        <v>170</v>
      </c>
      <c r="T21" s="186"/>
      <c r="U21" s="186"/>
      <c r="V21" s="187">
        <v>0</v>
      </c>
      <c r="W21" s="188"/>
      <c r="X21" s="188"/>
      <c r="Y21" s="189"/>
      <c r="Z21" s="180">
        <f t="shared" si="0"/>
        <v>0</v>
      </c>
      <c r="AA21" s="181"/>
      <c r="AB21" s="181"/>
      <c r="AC21" s="182"/>
    </row>
    <row r="22" spans="1:29" x14ac:dyDescent="0.2">
      <c r="A22" s="190"/>
      <c r="B22" s="190"/>
      <c r="C22" s="190"/>
      <c r="D22" s="190"/>
      <c r="E22" s="190"/>
      <c r="F22" s="190"/>
      <c r="G22" s="190"/>
      <c r="H22" s="190"/>
      <c r="I22" s="190"/>
      <c r="J22" s="190"/>
      <c r="K22" s="190"/>
      <c r="L22" s="190"/>
      <c r="M22" s="190"/>
      <c r="N22" s="190"/>
      <c r="O22" s="190"/>
      <c r="P22" s="183"/>
      <c r="Q22" s="184"/>
      <c r="R22" s="185"/>
      <c r="S22" s="186" t="s">
        <v>170</v>
      </c>
      <c r="T22" s="186"/>
      <c r="U22" s="186"/>
      <c r="V22" s="187">
        <v>0</v>
      </c>
      <c r="W22" s="188"/>
      <c r="X22" s="188"/>
      <c r="Y22" s="189"/>
      <c r="Z22" s="180">
        <f t="shared" si="0"/>
        <v>0</v>
      </c>
      <c r="AA22" s="181"/>
      <c r="AB22" s="181"/>
      <c r="AC22" s="182"/>
    </row>
    <row r="23" spans="1:29" x14ac:dyDescent="0.2">
      <c r="A23" s="190"/>
      <c r="B23" s="190"/>
      <c r="C23" s="190"/>
      <c r="D23" s="190"/>
      <c r="E23" s="190"/>
      <c r="F23" s="190"/>
      <c r="G23" s="190"/>
      <c r="H23" s="190"/>
      <c r="I23" s="190"/>
      <c r="J23" s="190"/>
      <c r="K23" s="190"/>
      <c r="L23" s="190"/>
      <c r="M23" s="190"/>
      <c r="N23" s="190"/>
      <c r="O23" s="190"/>
      <c r="P23" s="183"/>
      <c r="Q23" s="184"/>
      <c r="R23" s="185"/>
      <c r="S23" s="186" t="s">
        <v>170</v>
      </c>
      <c r="T23" s="186"/>
      <c r="U23" s="186"/>
      <c r="V23" s="187">
        <v>0</v>
      </c>
      <c r="W23" s="188"/>
      <c r="X23" s="188"/>
      <c r="Y23" s="189"/>
      <c r="Z23" s="180">
        <f t="shared" si="0"/>
        <v>0</v>
      </c>
      <c r="AA23" s="181"/>
      <c r="AB23" s="181"/>
      <c r="AC23" s="182"/>
    </row>
    <row r="24" spans="1:29" x14ac:dyDescent="0.2">
      <c r="A24" s="190"/>
      <c r="B24" s="190"/>
      <c r="C24" s="190"/>
      <c r="D24" s="190"/>
      <c r="E24" s="190"/>
      <c r="F24" s="190"/>
      <c r="G24" s="190"/>
      <c r="H24" s="190"/>
      <c r="I24" s="190"/>
      <c r="J24" s="190"/>
      <c r="K24" s="190"/>
      <c r="L24" s="190"/>
      <c r="M24" s="190"/>
      <c r="N24" s="190"/>
      <c r="O24" s="190"/>
      <c r="P24" s="183"/>
      <c r="Q24" s="184"/>
      <c r="R24" s="185"/>
      <c r="S24" s="186" t="s">
        <v>170</v>
      </c>
      <c r="T24" s="186"/>
      <c r="U24" s="186"/>
      <c r="V24" s="187">
        <v>0</v>
      </c>
      <c r="W24" s="188"/>
      <c r="X24" s="188"/>
      <c r="Y24" s="189"/>
      <c r="Z24" s="180">
        <f t="shared" si="0"/>
        <v>0</v>
      </c>
      <c r="AA24" s="181"/>
      <c r="AB24" s="181"/>
      <c r="AC24" s="182"/>
    </row>
    <row r="25" spans="1:29" x14ac:dyDescent="0.2">
      <c r="A25" s="190"/>
      <c r="B25" s="190"/>
      <c r="C25" s="190"/>
      <c r="D25" s="190"/>
      <c r="E25" s="190"/>
      <c r="F25" s="190"/>
      <c r="G25" s="190"/>
      <c r="H25" s="190"/>
      <c r="I25" s="190"/>
      <c r="J25" s="190"/>
      <c r="K25" s="190"/>
      <c r="L25" s="190"/>
      <c r="M25" s="190"/>
      <c r="N25" s="190"/>
      <c r="O25" s="190"/>
      <c r="P25" s="183"/>
      <c r="Q25" s="184"/>
      <c r="R25" s="185"/>
      <c r="S25" s="186" t="s">
        <v>170</v>
      </c>
      <c r="T25" s="186"/>
      <c r="U25" s="186"/>
      <c r="V25" s="187">
        <v>0</v>
      </c>
      <c r="W25" s="188"/>
      <c r="X25" s="188"/>
      <c r="Y25" s="189"/>
      <c r="Z25" s="180">
        <f t="shared" si="0"/>
        <v>0</v>
      </c>
      <c r="AA25" s="181"/>
      <c r="AB25" s="181"/>
      <c r="AC25" s="182"/>
    </row>
    <row r="26" spans="1:29" x14ac:dyDescent="0.2">
      <c r="A26" s="190"/>
      <c r="B26" s="190"/>
      <c r="C26" s="190"/>
      <c r="D26" s="190"/>
      <c r="E26" s="190"/>
      <c r="F26" s="190"/>
      <c r="G26" s="190"/>
      <c r="H26" s="190"/>
      <c r="I26" s="190"/>
      <c r="J26" s="190"/>
      <c r="K26" s="190"/>
      <c r="L26" s="190"/>
      <c r="M26" s="190"/>
      <c r="N26" s="190"/>
      <c r="O26" s="190"/>
      <c r="P26" s="183"/>
      <c r="Q26" s="184"/>
      <c r="R26" s="185"/>
      <c r="S26" s="186" t="s">
        <v>170</v>
      </c>
      <c r="T26" s="186"/>
      <c r="U26" s="186"/>
      <c r="V26" s="187">
        <v>0</v>
      </c>
      <c r="W26" s="188"/>
      <c r="X26" s="188"/>
      <c r="Y26" s="189"/>
      <c r="Z26" s="180">
        <f t="shared" ref="Z26:Z28" si="1">P26*V26</f>
        <v>0</v>
      </c>
      <c r="AA26" s="181"/>
      <c r="AB26" s="181"/>
      <c r="AC26" s="182"/>
    </row>
    <row r="27" spans="1:29" x14ac:dyDescent="0.2">
      <c r="A27" s="190"/>
      <c r="B27" s="190"/>
      <c r="C27" s="190"/>
      <c r="D27" s="190"/>
      <c r="E27" s="190"/>
      <c r="F27" s="190"/>
      <c r="G27" s="190"/>
      <c r="H27" s="190"/>
      <c r="I27" s="190"/>
      <c r="J27" s="190"/>
      <c r="K27" s="190"/>
      <c r="L27" s="190"/>
      <c r="M27" s="190"/>
      <c r="N27" s="190"/>
      <c r="O27" s="190"/>
      <c r="P27" s="183"/>
      <c r="Q27" s="184"/>
      <c r="R27" s="185"/>
      <c r="S27" s="186" t="s">
        <v>170</v>
      </c>
      <c r="T27" s="186"/>
      <c r="U27" s="186"/>
      <c r="V27" s="187">
        <v>0</v>
      </c>
      <c r="W27" s="188"/>
      <c r="X27" s="188"/>
      <c r="Y27" s="189"/>
      <c r="Z27" s="180">
        <f t="shared" si="1"/>
        <v>0</v>
      </c>
      <c r="AA27" s="181"/>
      <c r="AB27" s="181"/>
      <c r="AC27" s="182"/>
    </row>
    <row r="28" spans="1:29" x14ac:dyDescent="0.2">
      <c r="A28" s="190"/>
      <c r="B28" s="190"/>
      <c r="C28" s="190"/>
      <c r="D28" s="190"/>
      <c r="E28" s="190"/>
      <c r="F28" s="190"/>
      <c r="G28" s="190"/>
      <c r="H28" s="190"/>
      <c r="I28" s="190"/>
      <c r="J28" s="190"/>
      <c r="K28" s="190"/>
      <c r="L28" s="190"/>
      <c r="M28" s="190"/>
      <c r="N28" s="190"/>
      <c r="O28" s="190"/>
      <c r="P28" s="183"/>
      <c r="Q28" s="184"/>
      <c r="R28" s="185"/>
      <c r="S28" s="186" t="s">
        <v>170</v>
      </c>
      <c r="T28" s="186"/>
      <c r="U28" s="186"/>
      <c r="V28" s="187">
        <v>0</v>
      </c>
      <c r="W28" s="188"/>
      <c r="X28" s="188"/>
      <c r="Y28" s="189"/>
      <c r="Z28" s="180">
        <f t="shared" si="1"/>
        <v>0</v>
      </c>
      <c r="AA28" s="181"/>
      <c r="AB28" s="181"/>
      <c r="AC28" s="182"/>
    </row>
    <row r="29" spans="1:29" x14ac:dyDescent="0.2">
      <c r="A29" s="190"/>
      <c r="B29" s="190"/>
      <c r="C29" s="190"/>
      <c r="D29" s="190"/>
      <c r="E29" s="190"/>
      <c r="F29" s="190"/>
      <c r="G29" s="190"/>
      <c r="H29" s="190"/>
      <c r="I29" s="190"/>
      <c r="J29" s="190"/>
      <c r="K29" s="190"/>
      <c r="L29" s="190"/>
      <c r="M29" s="190"/>
      <c r="N29" s="190"/>
      <c r="O29" s="190"/>
      <c r="P29" s="183"/>
      <c r="Q29" s="184"/>
      <c r="R29" s="185"/>
      <c r="S29" s="186" t="s">
        <v>170</v>
      </c>
      <c r="T29" s="186"/>
      <c r="U29" s="186"/>
      <c r="V29" s="187">
        <v>0</v>
      </c>
      <c r="W29" s="188"/>
      <c r="X29" s="188"/>
      <c r="Y29" s="189"/>
      <c r="Z29" s="180">
        <f t="shared" ref="Z29:Z37" si="2">P29*V29</f>
        <v>0</v>
      </c>
      <c r="AA29" s="181"/>
      <c r="AB29" s="181"/>
      <c r="AC29" s="182"/>
    </row>
    <row r="30" spans="1:29" x14ac:dyDescent="0.2">
      <c r="A30" s="190"/>
      <c r="B30" s="190"/>
      <c r="C30" s="190"/>
      <c r="D30" s="190"/>
      <c r="E30" s="190"/>
      <c r="F30" s="190"/>
      <c r="G30" s="190"/>
      <c r="H30" s="190"/>
      <c r="I30" s="190"/>
      <c r="J30" s="190"/>
      <c r="K30" s="190"/>
      <c r="L30" s="190"/>
      <c r="M30" s="190"/>
      <c r="N30" s="190"/>
      <c r="O30" s="190"/>
      <c r="P30" s="183"/>
      <c r="Q30" s="184"/>
      <c r="R30" s="185"/>
      <c r="S30" s="186" t="s">
        <v>170</v>
      </c>
      <c r="T30" s="186"/>
      <c r="U30" s="186"/>
      <c r="V30" s="187">
        <v>0</v>
      </c>
      <c r="W30" s="188"/>
      <c r="X30" s="188"/>
      <c r="Y30" s="189"/>
      <c r="Z30" s="180">
        <f t="shared" si="2"/>
        <v>0</v>
      </c>
      <c r="AA30" s="181"/>
      <c r="AB30" s="181"/>
      <c r="AC30" s="182"/>
    </row>
    <row r="31" spans="1:29" x14ac:dyDescent="0.2">
      <c r="A31" s="190"/>
      <c r="B31" s="190"/>
      <c r="C31" s="190"/>
      <c r="D31" s="190"/>
      <c r="E31" s="190"/>
      <c r="F31" s="190"/>
      <c r="G31" s="190"/>
      <c r="H31" s="190"/>
      <c r="I31" s="190"/>
      <c r="J31" s="190"/>
      <c r="K31" s="190"/>
      <c r="L31" s="190"/>
      <c r="M31" s="190"/>
      <c r="N31" s="190"/>
      <c r="O31" s="190"/>
      <c r="P31" s="183"/>
      <c r="Q31" s="184"/>
      <c r="R31" s="185"/>
      <c r="S31" s="186" t="s">
        <v>170</v>
      </c>
      <c r="T31" s="186"/>
      <c r="U31" s="186"/>
      <c r="V31" s="187">
        <v>0</v>
      </c>
      <c r="W31" s="188"/>
      <c r="X31" s="188"/>
      <c r="Y31" s="189"/>
      <c r="Z31" s="180">
        <f t="shared" si="2"/>
        <v>0</v>
      </c>
      <c r="AA31" s="181"/>
      <c r="AB31" s="181"/>
      <c r="AC31" s="182"/>
    </row>
    <row r="32" spans="1:29" x14ac:dyDescent="0.2">
      <c r="A32" s="190"/>
      <c r="B32" s="190"/>
      <c r="C32" s="190"/>
      <c r="D32" s="190"/>
      <c r="E32" s="190"/>
      <c r="F32" s="190"/>
      <c r="G32" s="190"/>
      <c r="H32" s="190"/>
      <c r="I32" s="190"/>
      <c r="J32" s="190"/>
      <c r="K32" s="190"/>
      <c r="L32" s="190"/>
      <c r="M32" s="190"/>
      <c r="N32" s="190"/>
      <c r="O32" s="190"/>
      <c r="P32" s="183"/>
      <c r="Q32" s="184"/>
      <c r="R32" s="185"/>
      <c r="S32" s="186" t="s">
        <v>170</v>
      </c>
      <c r="T32" s="186"/>
      <c r="U32" s="186"/>
      <c r="V32" s="187">
        <v>0</v>
      </c>
      <c r="W32" s="188"/>
      <c r="X32" s="188"/>
      <c r="Y32" s="189"/>
      <c r="Z32" s="180">
        <f t="shared" si="2"/>
        <v>0</v>
      </c>
      <c r="AA32" s="181"/>
      <c r="AB32" s="181"/>
      <c r="AC32" s="182"/>
    </row>
    <row r="33" spans="1:29" x14ac:dyDescent="0.2">
      <c r="A33" s="190"/>
      <c r="B33" s="190"/>
      <c r="C33" s="190"/>
      <c r="D33" s="190"/>
      <c r="E33" s="190"/>
      <c r="F33" s="190"/>
      <c r="G33" s="190"/>
      <c r="H33" s="190"/>
      <c r="I33" s="190"/>
      <c r="J33" s="190"/>
      <c r="K33" s="190"/>
      <c r="L33" s="190"/>
      <c r="M33" s="190"/>
      <c r="N33" s="190"/>
      <c r="O33" s="190"/>
      <c r="P33" s="183"/>
      <c r="Q33" s="184"/>
      <c r="R33" s="185"/>
      <c r="S33" s="186" t="s">
        <v>170</v>
      </c>
      <c r="T33" s="186"/>
      <c r="U33" s="186"/>
      <c r="V33" s="187">
        <v>0</v>
      </c>
      <c r="W33" s="188"/>
      <c r="X33" s="188"/>
      <c r="Y33" s="189"/>
      <c r="Z33" s="180">
        <f t="shared" si="2"/>
        <v>0</v>
      </c>
      <c r="AA33" s="181"/>
      <c r="AB33" s="181"/>
      <c r="AC33" s="182"/>
    </row>
    <row r="34" spans="1:29" x14ac:dyDescent="0.2">
      <c r="A34" s="190"/>
      <c r="B34" s="190"/>
      <c r="C34" s="190"/>
      <c r="D34" s="190"/>
      <c r="E34" s="190"/>
      <c r="F34" s="190"/>
      <c r="G34" s="190"/>
      <c r="H34" s="190"/>
      <c r="I34" s="190"/>
      <c r="J34" s="190"/>
      <c r="K34" s="190"/>
      <c r="L34" s="190"/>
      <c r="M34" s="190"/>
      <c r="N34" s="190"/>
      <c r="O34" s="190"/>
      <c r="P34" s="183"/>
      <c r="Q34" s="184"/>
      <c r="R34" s="185"/>
      <c r="S34" s="186" t="s">
        <v>170</v>
      </c>
      <c r="T34" s="186"/>
      <c r="U34" s="186"/>
      <c r="V34" s="187">
        <v>0</v>
      </c>
      <c r="W34" s="188"/>
      <c r="X34" s="188"/>
      <c r="Y34" s="189"/>
      <c r="Z34" s="180">
        <f t="shared" si="2"/>
        <v>0</v>
      </c>
      <c r="AA34" s="181"/>
      <c r="AB34" s="181"/>
      <c r="AC34" s="182"/>
    </row>
    <row r="35" spans="1:29" x14ac:dyDescent="0.2">
      <c r="A35" s="190"/>
      <c r="B35" s="190"/>
      <c r="C35" s="190"/>
      <c r="D35" s="190"/>
      <c r="E35" s="190"/>
      <c r="F35" s="190"/>
      <c r="G35" s="190"/>
      <c r="H35" s="190"/>
      <c r="I35" s="190"/>
      <c r="J35" s="190"/>
      <c r="K35" s="190"/>
      <c r="L35" s="190"/>
      <c r="M35" s="190"/>
      <c r="N35" s="190"/>
      <c r="O35" s="190"/>
      <c r="P35" s="183"/>
      <c r="Q35" s="184"/>
      <c r="R35" s="185"/>
      <c r="S35" s="186" t="s">
        <v>170</v>
      </c>
      <c r="T35" s="186"/>
      <c r="U35" s="186"/>
      <c r="V35" s="187">
        <v>0</v>
      </c>
      <c r="W35" s="188"/>
      <c r="X35" s="188"/>
      <c r="Y35" s="189"/>
      <c r="Z35" s="180">
        <f t="shared" si="2"/>
        <v>0</v>
      </c>
      <c r="AA35" s="181"/>
      <c r="AB35" s="181"/>
      <c r="AC35" s="182"/>
    </row>
    <row r="36" spans="1:29" x14ac:dyDescent="0.2">
      <c r="A36" s="190"/>
      <c r="B36" s="190"/>
      <c r="C36" s="190"/>
      <c r="D36" s="190"/>
      <c r="E36" s="190"/>
      <c r="F36" s="190"/>
      <c r="G36" s="190"/>
      <c r="H36" s="190"/>
      <c r="I36" s="190"/>
      <c r="J36" s="190"/>
      <c r="K36" s="190"/>
      <c r="L36" s="190"/>
      <c r="M36" s="190"/>
      <c r="N36" s="190"/>
      <c r="O36" s="190"/>
      <c r="P36" s="183"/>
      <c r="Q36" s="184"/>
      <c r="R36" s="185"/>
      <c r="S36" s="186" t="s">
        <v>170</v>
      </c>
      <c r="T36" s="186"/>
      <c r="U36" s="186"/>
      <c r="V36" s="187">
        <v>0</v>
      </c>
      <c r="W36" s="188"/>
      <c r="X36" s="188"/>
      <c r="Y36" s="189"/>
      <c r="Z36" s="180">
        <f t="shared" si="2"/>
        <v>0</v>
      </c>
      <c r="AA36" s="181"/>
      <c r="AB36" s="181"/>
      <c r="AC36" s="182"/>
    </row>
    <row r="37" spans="1:29" x14ac:dyDescent="0.2">
      <c r="A37" s="190"/>
      <c r="B37" s="190"/>
      <c r="C37" s="190"/>
      <c r="D37" s="190"/>
      <c r="E37" s="190"/>
      <c r="F37" s="190"/>
      <c r="G37" s="190"/>
      <c r="H37" s="190"/>
      <c r="I37" s="190"/>
      <c r="J37" s="190"/>
      <c r="K37" s="190"/>
      <c r="L37" s="190"/>
      <c r="M37" s="190"/>
      <c r="N37" s="190"/>
      <c r="O37" s="190"/>
      <c r="P37" s="183"/>
      <c r="Q37" s="184"/>
      <c r="R37" s="185"/>
      <c r="S37" s="186" t="s">
        <v>170</v>
      </c>
      <c r="T37" s="186"/>
      <c r="U37" s="186"/>
      <c r="V37" s="187">
        <v>0</v>
      </c>
      <c r="W37" s="188"/>
      <c r="X37" s="188"/>
      <c r="Y37" s="189"/>
      <c r="Z37" s="180">
        <f t="shared" si="2"/>
        <v>0</v>
      </c>
      <c r="AA37" s="181"/>
      <c r="AB37" s="181"/>
      <c r="AC37" s="182"/>
    </row>
    <row r="38" spans="1:29" x14ac:dyDescent="0.2">
      <c r="A38" s="190"/>
      <c r="B38" s="190"/>
      <c r="C38" s="190"/>
      <c r="D38" s="190"/>
      <c r="E38" s="190"/>
      <c r="F38" s="190"/>
      <c r="G38" s="190"/>
      <c r="H38" s="190"/>
      <c r="I38" s="190"/>
      <c r="J38" s="190"/>
      <c r="K38" s="190"/>
      <c r="L38" s="190"/>
      <c r="M38" s="190"/>
      <c r="N38" s="190"/>
      <c r="O38" s="190"/>
      <c r="P38" s="183"/>
      <c r="Q38" s="184"/>
      <c r="R38" s="185"/>
      <c r="S38" s="186" t="s">
        <v>170</v>
      </c>
      <c r="T38" s="186"/>
      <c r="U38" s="186"/>
      <c r="V38" s="187">
        <v>0</v>
      </c>
      <c r="W38" s="188"/>
      <c r="X38" s="188"/>
      <c r="Y38" s="189"/>
      <c r="Z38" s="180">
        <f t="shared" ref="Z38:Z40" si="3">P38*V38</f>
        <v>0</v>
      </c>
      <c r="AA38" s="181"/>
      <c r="AB38" s="181"/>
      <c r="AC38" s="182"/>
    </row>
    <row r="39" spans="1:29" x14ac:dyDescent="0.2">
      <c r="A39" s="190"/>
      <c r="B39" s="190"/>
      <c r="C39" s="190"/>
      <c r="D39" s="190"/>
      <c r="E39" s="190"/>
      <c r="F39" s="190"/>
      <c r="G39" s="190"/>
      <c r="H39" s="190"/>
      <c r="I39" s="190"/>
      <c r="J39" s="190"/>
      <c r="K39" s="190"/>
      <c r="L39" s="190"/>
      <c r="M39" s="190"/>
      <c r="N39" s="190"/>
      <c r="O39" s="190"/>
      <c r="P39" s="183"/>
      <c r="Q39" s="184"/>
      <c r="R39" s="185"/>
      <c r="S39" s="186" t="s">
        <v>170</v>
      </c>
      <c r="T39" s="186"/>
      <c r="U39" s="186"/>
      <c r="V39" s="187">
        <v>0</v>
      </c>
      <c r="W39" s="188"/>
      <c r="X39" s="188"/>
      <c r="Y39" s="189"/>
      <c r="Z39" s="180">
        <f t="shared" si="3"/>
        <v>0</v>
      </c>
      <c r="AA39" s="181"/>
      <c r="AB39" s="181"/>
      <c r="AC39" s="182"/>
    </row>
    <row r="40" spans="1:29" x14ac:dyDescent="0.2">
      <c r="A40" s="190"/>
      <c r="B40" s="190"/>
      <c r="C40" s="190"/>
      <c r="D40" s="190"/>
      <c r="E40" s="190"/>
      <c r="F40" s="190"/>
      <c r="G40" s="190"/>
      <c r="H40" s="190"/>
      <c r="I40" s="190"/>
      <c r="J40" s="190"/>
      <c r="K40" s="190"/>
      <c r="L40" s="190"/>
      <c r="M40" s="190"/>
      <c r="N40" s="190"/>
      <c r="O40" s="190"/>
      <c r="P40" s="183"/>
      <c r="Q40" s="184"/>
      <c r="R40" s="185"/>
      <c r="S40" s="186" t="s">
        <v>170</v>
      </c>
      <c r="T40" s="186"/>
      <c r="U40" s="186"/>
      <c r="V40" s="187">
        <v>0</v>
      </c>
      <c r="W40" s="188"/>
      <c r="X40" s="188"/>
      <c r="Y40" s="189"/>
      <c r="Z40" s="180">
        <f t="shared" si="3"/>
        <v>0</v>
      </c>
      <c r="AA40" s="181"/>
      <c r="AB40" s="181"/>
      <c r="AC40" s="182"/>
    </row>
    <row r="41" spans="1:29" x14ac:dyDescent="0.2">
      <c r="A41" s="190"/>
      <c r="B41" s="190"/>
      <c r="C41" s="190"/>
      <c r="D41" s="190"/>
      <c r="E41" s="190"/>
      <c r="F41" s="190"/>
      <c r="G41" s="190"/>
      <c r="H41" s="190"/>
      <c r="I41" s="190"/>
      <c r="J41" s="190"/>
      <c r="K41" s="190"/>
      <c r="L41" s="190"/>
      <c r="M41" s="190"/>
      <c r="N41" s="190"/>
      <c r="O41" s="190"/>
      <c r="P41" s="183"/>
      <c r="Q41" s="184"/>
      <c r="R41" s="185"/>
      <c r="S41" s="186" t="s">
        <v>170</v>
      </c>
      <c r="T41" s="186"/>
      <c r="U41" s="186"/>
      <c r="V41" s="187">
        <v>0</v>
      </c>
      <c r="W41" s="188"/>
      <c r="X41" s="188"/>
      <c r="Y41" s="189"/>
      <c r="Z41" s="180">
        <f>P41*V41</f>
        <v>0</v>
      </c>
      <c r="AA41" s="181"/>
      <c r="AB41" s="181"/>
      <c r="AC41" s="182"/>
    </row>
    <row r="42" spans="1:29" x14ac:dyDescent="0.2">
      <c r="A42" s="190"/>
      <c r="B42" s="190"/>
      <c r="C42" s="190"/>
      <c r="D42" s="190"/>
      <c r="E42" s="190"/>
      <c r="F42" s="190"/>
      <c r="G42" s="190"/>
      <c r="H42" s="190"/>
      <c r="I42" s="190"/>
      <c r="J42" s="190"/>
      <c r="K42" s="190"/>
      <c r="L42" s="190"/>
      <c r="M42" s="190"/>
      <c r="N42" s="190"/>
      <c r="O42" s="190"/>
      <c r="P42" s="183"/>
      <c r="Q42" s="184"/>
      <c r="R42" s="185"/>
      <c r="S42" s="186" t="s">
        <v>170</v>
      </c>
      <c r="T42" s="186"/>
      <c r="U42" s="186"/>
      <c r="V42" s="187">
        <v>0</v>
      </c>
      <c r="W42" s="188"/>
      <c r="X42" s="188"/>
      <c r="Y42" s="189"/>
      <c r="Z42" s="180">
        <f>P42*V42</f>
        <v>0</v>
      </c>
      <c r="AA42" s="181"/>
      <c r="AB42" s="181"/>
      <c r="AC42" s="182"/>
    </row>
    <row r="43" spans="1:29" x14ac:dyDescent="0.2">
      <c r="A43" s="190"/>
      <c r="B43" s="190"/>
      <c r="C43" s="190"/>
      <c r="D43" s="190"/>
      <c r="E43" s="190"/>
      <c r="F43" s="190"/>
      <c r="G43" s="190"/>
      <c r="H43" s="190"/>
      <c r="I43" s="190"/>
      <c r="J43" s="190"/>
      <c r="K43" s="190"/>
      <c r="L43" s="190"/>
      <c r="M43" s="190"/>
      <c r="N43" s="190"/>
      <c r="O43" s="190"/>
      <c r="P43" s="183"/>
      <c r="Q43" s="184"/>
      <c r="R43" s="185"/>
      <c r="S43" s="186" t="s">
        <v>170</v>
      </c>
      <c r="T43" s="186"/>
      <c r="U43" s="186"/>
      <c r="V43" s="187">
        <v>0</v>
      </c>
      <c r="W43" s="188"/>
      <c r="X43" s="188"/>
      <c r="Y43" s="189"/>
      <c r="Z43" s="180">
        <f>P43*V43</f>
        <v>0</v>
      </c>
      <c r="AA43" s="181"/>
      <c r="AB43" s="181"/>
      <c r="AC43" s="182"/>
    </row>
    <row r="44" spans="1:29" x14ac:dyDescent="0.2">
      <c r="A44" s="190"/>
      <c r="B44" s="190"/>
      <c r="C44" s="190"/>
      <c r="D44" s="190"/>
      <c r="E44" s="190"/>
      <c r="F44" s="190"/>
      <c r="G44" s="190"/>
      <c r="H44" s="190"/>
      <c r="I44" s="190"/>
      <c r="J44" s="190"/>
      <c r="K44" s="190"/>
      <c r="L44" s="190"/>
      <c r="M44" s="190"/>
      <c r="N44" s="190"/>
      <c r="O44" s="190"/>
      <c r="P44" s="183"/>
      <c r="Q44" s="184"/>
      <c r="R44" s="185"/>
      <c r="S44" s="186" t="s">
        <v>170</v>
      </c>
      <c r="T44" s="186"/>
      <c r="U44" s="186"/>
      <c r="V44" s="187">
        <v>0</v>
      </c>
      <c r="W44" s="188"/>
      <c r="X44" s="188"/>
      <c r="Y44" s="189"/>
      <c r="Z44" s="180">
        <f t="shared" ref="Z44:Z46" si="4">P44*V44</f>
        <v>0</v>
      </c>
      <c r="AA44" s="181"/>
      <c r="AB44" s="181"/>
      <c r="AC44" s="182"/>
    </row>
    <row r="45" spans="1:29" x14ac:dyDescent="0.2">
      <c r="A45" s="190"/>
      <c r="B45" s="190"/>
      <c r="C45" s="190"/>
      <c r="D45" s="190"/>
      <c r="E45" s="190"/>
      <c r="F45" s="190"/>
      <c r="G45" s="190"/>
      <c r="H45" s="190"/>
      <c r="I45" s="190"/>
      <c r="J45" s="190"/>
      <c r="K45" s="190"/>
      <c r="L45" s="190"/>
      <c r="M45" s="190"/>
      <c r="N45" s="190"/>
      <c r="O45" s="190"/>
      <c r="P45" s="183"/>
      <c r="Q45" s="184"/>
      <c r="R45" s="185"/>
      <c r="S45" s="186" t="s">
        <v>170</v>
      </c>
      <c r="T45" s="186"/>
      <c r="U45" s="186"/>
      <c r="V45" s="187">
        <v>0</v>
      </c>
      <c r="W45" s="188"/>
      <c r="X45" s="188"/>
      <c r="Y45" s="189"/>
      <c r="Z45" s="180">
        <f t="shared" si="4"/>
        <v>0</v>
      </c>
      <c r="AA45" s="181"/>
      <c r="AB45" s="181"/>
      <c r="AC45" s="182"/>
    </row>
    <row r="46" spans="1:29" x14ac:dyDescent="0.2">
      <c r="A46" s="190"/>
      <c r="B46" s="190"/>
      <c r="C46" s="190"/>
      <c r="D46" s="190"/>
      <c r="E46" s="190"/>
      <c r="F46" s="190"/>
      <c r="G46" s="190"/>
      <c r="H46" s="190"/>
      <c r="I46" s="190"/>
      <c r="J46" s="190"/>
      <c r="K46" s="190"/>
      <c r="L46" s="190"/>
      <c r="M46" s="190"/>
      <c r="N46" s="190"/>
      <c r="O46" s="190"/>
      <c r="P46" s="183"/>
      <c r="Q46" s="184"/>
      <c r="R46" s="185"/>
      <c r="S46" s="186" t="s">
        <v>170</v>
      </c>
      <c r="T46" s="186"/>
      <c r="U46" s="186"/>
      <c r="V46" s="187">
        <v>0</v>
      </c>
      <c r="W46" s="188"/>
      <c r="X46" s="188"/>
      <c r="Y46" s="189"/>
      <c r="Z46" s="180">
        <f t="shared" si="4"/>
        <v>0</v>
      </c>
      <c r="AA46" s="181"/>
      <c r="AB46" s="181"/>
      <c r="AC46" s="182"/>
    </row>
    <row r="47" spans="1:29" x14ac:dyDescent="0.2">
      <c r="A47" s="190"/>
      <c r="B47" s="190"/>
      <c r="C47" s="190"/>
      <c r="D47" s="190"/>
      <c r="E47" s="190"/>
      <c r="F47" s="190"/>
      <c r="G47" s="190"/>
      <c r="H47" s="190"/>
      <c r="I47" s="190"/>
      <c r="J47" s="190"/>
      <c r="K47" s="190"/>
      <c r="L47" s="190"/>
      <c r="M47" s="190"/>
      <c r="N47" s="190"/>
      <c r="O47" s="190"/>
      <c r="P47" s="183"/>
      <c r="Q47" s="184"/>
      <c r="R47" s="185"/>
      <c r="S47" s="186" t="s">
        <v>170</v>
      </c>
      <c r="T47" s="186"/>
      <c r="U47" s="186"/>
      <c r="V47" s="187">
        <v>0</v>
      </c>
      <c r="W47" s="188"/>
      <c r="X47" s="188"/>
      <c r="Y47" s="189"/>
      <c r="Z47" s="180">
        <f>P47*V47</f>
        <v>0</v>
      </c>
      <c r="AA47" s="181"/>
      <c r="AB47" s="181"/>
      <c r="AC47" s="182"/>
    </row>
    <row r="48" spans="1:29" x14ac:dyDescent="0.2">
      <c r="A48" s="190"/>
      <c r="B48" s="190"/>
      <c r="C48" s="190"/>
      <c r="D48" s="190"/>
      <c r="E48" s="190"/>
      <c r="F48" s="190"/>
      <c r="G48" s="190"/>
      <c r="H48" s="190"/>
      <c r="I48" s="190"/>
      <c r="J48" s="190"/>
      <c r="K48" s="190"/>
      <c r="L48" s="190"/>
      <c r="M48" s="190"/>
      <c r="N48" s="190"/>
      <c r="O48" s="190"/>
      <c r="P48" s="183"/>
      <c r="Q48" s="184"/>
      <c r="R48" s="185"/>
      <c r="S48" s="186" t="s">
        <v>170</v>
      </c>
      <c r="T48" s="186"/>
      <c r="U48" s="186"/>
      <c r="V48" s="187">
        <v>0</v>
      </c>
      <c r="W48" s="188"/>
      <c r="X48" s="188"/>
      <c r="Y48" s="189"/>
      <c r="Z48" s="180">
        <f>P48*V48</f>
        <v>0</v>
      </c>
      <c r="AA48" s="181"/>
      <c r="AB48" s="181"/>
      <c r="AC48" s="182"/>
    </row>
    <row r="49" spans="1:29" x14ac:dyDescent="0.2">
      <c r="A49" s="110" t="s">
        <v>117</v>
      </c>
      <c r="X49" s="125"/>
      <c r="Y49" s="125" t="s">
        <v>115</v>
      </c>
      <c r="Z49" s="180">
        <f>SUM(Z13:AC48)</f>
        <v>0</v>
      </c>
      <c r="AA49" s="181"/>
      <c r="AB49" s="181"/>
      <c r="AC49" s="182"/>
    </row>
  </sheetData>
  <sheetProtection algorithmName="SHA-512" hashValue="OMHCfPBUEFdHQXU8cW17FTc+Sgr4lKeB0C4uPsxqDXRX/uuRZs9GfrSce+foWWoBy1WIlR/6LCgEM65htDaAlw==" saltValue="PvPo79lkeThHy6UKXllzmQ==" spinCount="100000" sheet="1" objects="1" scenarios="1"/>
  <mergeCells count="193">
    <mergeCell ref="B8:AB8"/>
    <mergeCell ref="B9:AB10"/>
    <mergeCell ref="A14:O14"/>
    <mergeCell ref="P14:R14"/>
    <mergeCell ref="S14:U14"/>
    <mergeCell ref="V14:Y14"/>
    <mergeCell ref="Z14:AC14"/>
    <mergeCell ref="A12:O12"/>
    <mergeCell ref="A13:O13"/>
    <mergeCell ref="V13:Y13"/>
    <mergeCell ref="P12:R12"/>
    <mergeCell ref="P13:R13"/>
    <mergeCell ref="S13:U13"/>
    <mergeCell ref="Z12:AC12"/>
    <mergeCell ref="Z13:AC13"/>
    <mergeCell ref="V12:Y12"/>
    <mergeCell ref="S12:U12"/>
    <mergeCell ref="A48:O48"/>
    <mergeCell ref="A20:O20"/>
    <mergeCell ref="P20:R20"/>
    <mergeCell ref="S20:U20"/>
    <mergeCell ref="V20:Y20"/>
    <mergeCell ref="Z20:AC20"/>
    <mergeCell ref="A42:O42"/>
    <mergeCell ref="A43:O43"/>
    <mergeCell ref="A44:O44"/>
    <mergeCell ref="A45:O45"/>
    <mergeCell ref="A46:O46"/>
    <mergeCell ref="A47:O47"/>
    <mergeCell ref="A30:O30"/>
    <mergeCell ref="A31:O31"/>
    <mergeCell ref="A32:O32"/>
    <mergeCell ref="A33:O33"/>
    <mergeCell ref="A34:O34"/>
    <mergeCell ref="A35:O35"/>
    <mergeCell ref="A24:O24"/>
    <mergeCell ref="A25:O25"/>
    <mergeCell ref="A26:O26"/>
    <mergeCell ref="A27:O27"/>
    <mergeCell ref="A28:O28"/>
    <mergeCell ref="A29:O29"/>
    <mergeCell ref="Z29:AC29"/>
    <mergeCell ref="A17:O17"/>
    <mergeCell ref="A18:O18"/>
    <mergeCell ref="A19:O19"/>
    <mergeCell ref="A21:O21"/>
    <mergeCell ref="A15:O15"/>
    <mergeCell ref="A16:O16"/>
    <mergeCell ref="P30:R30"/>
    <mergeCell ref="S30:U30"/>
    <mergeCell ref="V30:Y30"/>
    <mergeCell ref="P26:R26"/>
    <mergeCell ref="S26:U26"/>
    <mergeCell ref="V26:Y26"/>
    <mergeCell ref="V22:Y22"/>
    <mergeCell ref="P17:R17"/>
    <mergeCell ref="S17:U17"/>
    <mergeCell ref="V17:Y17"/>
    <mergeCell ref="P16:R16"/>
    <mergeCell ref="S16:U16"/>
    <mergeCell ref="V16:Y16"/>
    <mergeCell ref="P27:R27"/>
    <mergeCell ref="S27:U27"/>
    <mergeCell ref="V27:Y27"/>
    <mergeCell ref="Z16:AC16"/>
    <mergeCell ref="A39:O39"/>
    <mergeCell ref="A40:O40"/>
    <mergeCell ref="A41:O41"/>
    <mergeCell ref="P35:R35"/>
    <mergeCell ref="S35:U35"/>
    <mergeCell ref="V35:Y35"/>
    <mergeCell ref="Z35:AC35"/>
    <mergeCell ref="A36:O36"/>
    <mergeCell ref="A37:O37"/>
    <mergeCell ref="V36:Y36"/>
    <mergeCell ref="Z36:AC36"/>
    <mergeCell ref="P37:R37"/>
    <mergeCell ref="S37:U37"/>
    <mergeCell ref="V37:Y37"/>
    <mergeCell ref="Z37:AC37"/>
    <mergeCell ref="P38:R38"/>
    <mergeCell ref="P40:R40"/>
    <mergeCell ref="P41:R41"/>
    <mergeCell ref="A38:O38"/>
    <mergeCell ref="Z22:AC22"/>
    <mergeCell ref="P23:R23"/>
    <mergeCell ref="S23:U23"/>
    <mergeCell ref="V23:Y23"/>
    <mergeCell ref="Z23:AC23"/>
    <mergeCell ref="A22:O22"/>
    <mergeCell ref="A23:O23"/>
    <mergeCell ref="P19:R19"/>
    <mergeCell ref="S19:U19"/>
    <mergeCell ref="V19:Y19"/>
    <mergeCell ref="Z19:AC19"/>
    <mergeCell ref="P21:R21"/>
    <mergeCell ref="S21:U21"/>
    <mergeCell ref="V21:Y21"/>
    <mergeCell ref="Z26:AC26"/>
    <mergeCell ref="Z27:AC27"/>
    <mergeCell ref="P24:R24"/>
    <mergeCell ref="S24:U24"/>
    <mergeCell ref="V24:Y24"/>
    <mergeCell ref="Z24:AC24"/>
    <mergeCell ref="P25:R25"/>
    <mergeCell ref="S25:U25"/>
    <mergeCell ref="V25:Y25"/>
    <mergeCell ref="V34:Y34"/>
    <mergeCell ref="Z34:AC34"/>
    <mergeCell ref="P36:R36"/>
    <mergeCell ref="Z18:AC18"/>
    <mergeCell ref="P32:R32"/>
    <mergeCell ref="S32:U32"/>
    <mergeCell ref="V32:Y32"/>
    <mergeCell ref="Z32:AC32"/>
    <mergeCell ref="Z21:AC21"/>
    <mergeCell ref="P22:R22"/>
    <mergeCell ref="S22:U22"/>
    <mergeCell ref="Z25:AC25"/>
    <mergeCell ref="Z30:AC30"/>
    <mergeCell ref="P31:R31"/>
    <mergeCell ref="S31:U31"/>
    <mergeCell ref="V31:Y31"/>
    <mergeCell ref="Z31:AC31"/>
    <mergeCell ref="P28:R28"/>
    <mergeCell ref="S28:U28"/>
    <mergeCell ref="V28:Y28"/>
    <mergeCell ref="Z28:AC28"/>
    <mergeCell ref="P29:R29"/>
    <mergeCell ref="S29:U29"/>
    <mergeCell ref="V29:Y29"/>
    <mergeCell ref="Z17:AC17"/>
    <mergeCell ref="P15:R15"/>
    <mergeCell ref="S15:U15"/>
    <mergeCell ref="V15:Y15"/>
    <mergeCell ref="Z15:AC15"/>
    <mergeCell ref="V41:Y41"/>
    <mergeCell ref="Z41:AC41"/>
    <mergeCell ref="P18:R18"/>
    <mergeCell ref="S18:U18"/>
    <mergeCell ref="V18:Y18"/>
    <mergeCell ref="S38:U38"/>
    <mergeCell ref="V38:Y38"/>
    <mergeCell ref="Z38:AC38"/>
    <mergeCell ref="P39:R39"/>
    <mergeCell ref="S39:U39"/>
    <mergeCell ref="V39:Y39"/>
    <mergeCell ref="Z39:AC39"/>
    <mergeCell ref="S36:U36"/>
    <mergeCell ref="P33:R33"/>
    <mergeCell ref="S33:U33"/>
    <mergeCell ref="V33:Y33"/>
    <mergeCell ref="Z33:AC33"/>
    <mergeCell ref="P34:R34"/>
    <mergeCell ref="S34:U34"/>
    <mergeCell ref="S48:U48"/>
    <mergeCell ref="V48:Y48"/>
    <mergeCell ref="Z48:AC48"/>
    <mergeCell ref="S43:U43"/>
    <mergeCell ref="S44:U44"/>
    <mergeCell ref="S45:U45"/>
    <mergeCell ref="S46:U46"/>
    <mergeCell ref="V43:Y43"/>
    <mergeCell ref="P43:R43"/>
    <mergeCell ref="P44:R44"/>
    <mergeCell ref="P45:R45"/>
    <mergeCell ref="P46:R46"/>
    <mergeCell ref="V45:Y45"/>
    <mergeCell ref="V46:Y46"/>
    <mergeCell ref="C5:W5"/>
    <mergeCell ref="C4:W4"/>
    <mergeCell ref="C6:W6"/>
    <mergeCell ref="C7:AC7"/>
    <mergeCell ref="A1:AC1"/>
    <mergeCell ref="Z49:AC49"/>
    <mergeCell ref="P42:R42"/>
    <mergeCell ref="S42:U42"/>
    <mergeCell ref="V42:Y42"/>
    <mergeCell ref="Z42:AC42"/>
    <mergeCell ref="P47:R47"/>
    <mergeCell ref="S47:U47"/>
    <mergeCell ref="S40:U40"/>
    <mergeCell ref="V40:Y40"/>
    <mergeCell ref="Z40:AC40"/>
    <mergeCell ref="S41:U41"/>
    <mergeCell ref="V47:Y47"/>
    <mergeCell ref="Z47:AC47"/>
    <mergeCell ref="V44:Y44"/>
    <mergeCell ref="Z43:AC43"/>
    <mergeCell ref="Z44:AC44"/>
    <mergeCell ref="Z45:AC45"/>
    <mergeCell ref="Z46:AC46"/>
    <mergeCell ref="P48:R48"/>
  </mergeCells>
  <hyperlinks>
    <hyperlink ref="B9" r:id="rId1" xr:uid="{F1664F86-98BA-40A3-B747-C3310D4E8626}"/>
  </hyperlinks>
  <pageMargins left="0.25" right="0.25" top="0.75" bottom="0.75" header="0.3" footer="0.3"/>
  <pageSetup orientation="portrait" r:id="rId2"/>
  <headerFooter>
    <oddHeader>&amp;C&amp;"Calibri,Bold"&amp;12&amp;K000000SURFACE TRANSPORTATION BLOCK GRANT SET-ASIDE (STBG-SA)/TA CATEGORY 9 FUNDING CALL FOR PROJECTS</oddHeader>
    <oddFooter>&amp;L&amp;"Calibri,Regular"Corpus Christi MPO 2026 Project Application&amp;R&amp;"Calibri,Regular"Page 8 of 12</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6218" r:id="rId5" name="Drop Down 74">
              <controlPr locked="0" defaultSize="0" autoLine="0" autoPict="0">
                <anchor moveWithCells="1">
                  <from>
                    <xdr:col>24</xdr:col>
                    <xdr:colOff>28575</xdr:colOff>
                    <xdr:row>3</xdr:row>
                    <xdr:rowOff>28575</xdr:rowOff>
                  </from>
                  <to>
                    <xdr:col>28</xdr:col>
                    <xdr:colOff>161925</xdr:colOff>
                    <xdr:row>3</xdr:row>
                    <xdr:rowOff>228600</xdr:rowOff>
                  </to>
                </anchor>
              </controlPr>
            </control>
          </mc:Choice>
        </mc:AlternateContent>
        <mc:AlternateContent xmlns:mc="http://schemas.openxmlformats.org/markup-compatibility/2006">
          <mc:Choice Requires="x14">
            <control shapeId="6219" r:id="rId6" name="Drop Down 75">
              <controlPr locked="0" defaultSize="0" autoLine="0" autoPict="0">
                <anchor moveWithCells="1">
                  <from>
                    <xdr:col>24</xdr:col>
                    <xdr:colOff>38100</xdr:colOff>
                    <xdr:row>5</xdr:row>
                    <xdr:rowOff>0</xdr:rowOff>
                  </from>
                  <to>
                    <xdr:col>28</xdr:col>
                    <xdr:colOff>171450</xdr:colOff>
                    <xdr:row>5</xdr:row>
                    <xdr:rowOff>200025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3500FFD6-E189-4C19-AC37-29609AD85927}">
          <x14:formula1>
            <xm:f>dropdowns!$W$4:$W$25</xm:f>
          </x14:formula1>
          <xm:sqref>S13:U48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04224-583B-4559-88AF-002FBA3B7729}">
  <sheetPr codeName="Sheet9"/>
  <dimension ref="A1:AC51"/>
  <sheetViews>
    <sheetView view="pageLayout" zoomScaleNormal="100" workbookViewId="0">
      <selection activeCell="A3" sqref="A3"/>
    </sheetView>
  </sheetViews>
  <sheetFormatPr defaultColWidth="9.140625" defaultRowHeight="12.75" x14ac:dyDescent="0.2"/>
  <cols>
    <col min="1" max="29" width="3.42578125" style="27" customWidth="1"/>
    <col min="30" max="16384" width="9.140625" style="27"/>
  </cols>
  <sheetData>
    <row r="1" spans="1:29" ht="18.75" x14ac:dyDescent="0.2">
      <c r="A1" s="135" t="s">
        <v>104</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row>
    <row r="2" spans="1:29" ht="9" customHeight="1" x14ac:dyDescent="0.2">
      <c r="T2" s="108"/>
    </row>
    <row r="3" spans="1:29" x14ac:dyDescent="0.2">
      <c r="A3" s="104" t="s">
        <v>125</v>
      </c>
      <c r="B3" s="28" t="s">
        <v>116</v>
      </c>
      <c r="T3" s="108"/>
    </row>
    <row r="5" spans="1:29" ht="15" customHeight="1" x14ac:dyDescent="0.2">
      <c r="A5" s="194" t="s">
        <v>114</v>
      </c>
      <c r="B5" s="194"/>
      <c r="C5" s="194"/>
      <c r="D5" s="194"/>
      <c r="E5" s="194"/>
      <c r="F5" s="194"/>
      <c r="G5" s="194"/>
      <c r="H5" s="194"/>
      <c r="I5" s="194"/>
      <c r="J5" s="194"/>
      <c r="K5" s="194"/>
      <c r="L5" s="194"/>
      <c r="M5" s="194"/>
      <c r="N5" s="194"/>
      <c r="O5" s="194"/>
      <c r="P5" s="195" t="s">
        <v>113</v>
      </c>
      <c r="Q5" s="196"/>
      <c r="R5" s="197"/>
      <c r="S5" s="198" t="s">
        <v>112</v>
      </c>
      <c r="T5" s="198"/>
      <c r="U5" s="198"/>
      <c r="V5" s="195" t="s">
        <v>111</v>
      </c>
      <c r="W5" s="196"/>
      <c r="X5" s="196"/>
      <c r="Y5" s="197"/>
      <c r="Z5" s="195" t="s">
        <v>110</v>
      </c>
      <c r="AA5" s="196"/>
      <c r="AB5" s="196"/>
      <c r="AC5" s="197"/>
    </row>
    <row r="6" spans="1:29" x14ac:dyDescent="0.2">
      <c r="A6" s="190"/>
      <c r="B6" s="190"/>
      <c r="C6" s="190"/>
      <c r="D6" s="190"/>
      <c r="E6" s="190"/>
      <c r="F6" s="190"/>
      <c r="G6" s="190"/>
      <c r="H6" s="190"/>
      <c r="I6" s="190"/>
      <c r="J6" s="190"/>
      <c r="K6" s="190"/>
      <c r="L6" s="190"/>
      <c r="M6" s="190"/>
      <c r="N6" s="190"/>
      <c r="O6" s="190"/>
      <c r="P6" s="183"/>
      <c r="Q6" s="184"/>
      <c r="R6" s="185"/>
      <c r="S6" s="186" t="s">
        <v>170</v>
      </c>
      <c r="T6" s="186"/>
      <c r="U6" s="186"/>
      <c r="V6" s="187">
        <v>0</v>
      </c>
      <c r="W6" s="188"/>
      <c r="X6" s="188"/>
      <c r="Y6" s="189"/>
      <c r="Z6" s="180">
        <f t="shared" ref="Z6:Z27" si="0">P6*V6</f>
        <v>0</v>
      </c>
      <c r="AA6" s="181"/>
      <c r="AB6" s="181"/>
      <c r="AC6" s="182"/>
    </row>
    <row r="7" spans="1:29" x14ac:dyDescent="0.2">
      <c r="A7" s="190"/>
      <c r="B7" s="190"/>
      <c r="C7" s="190"/>
      <c r="D7" s="190"/>
      <c r="E7" s="190"/>
      <c r="F7" s="190"/>
      <c r="G7" s="190"/>
      <c r="H7" s="190"/>
      <c r="I7" s="190"/>
      <c r="J7" s="190"/>
      <c r="K7" s="190"/>
      <c r="L7" s="190"/>
      <c r="M7" s="190"/>
      <c r="N7" s="190"/>
      <c r="O7" s="190"/>
      <c r="P7" s="183"/>
      <c r="Q7" s="184"/>
      <c r="R7" s="185"/>
      <c r="S7" s="186" t="s">
        <v>170</v>
      </c>
      <c r="T7" s="186"/>
      <c r="U7" s="186"/>
      <c r="V7" s="187">
        <v>0</v>
      </c>
      <c r="W7" s="188"/>
      <c r="X7" s="188"/>
      <c r="Y7" s="189"/>
      <c r="Z7" s="180">
        <f t="shared" si="0"/>
        <v>0</v>
      </c>
      <c r="AA7" s="181"/>
      <c r="AB7" s="181"/>
      <c r="AC7" s="182"/>
    </row>
    <row r="8" spans="1:29" x14ac:dyDescent="0.2">
      <c r="A8" s="190"/>
      <c r="B8" s="190"/>
      <c r="C8" s="190"/>
      <c r="D8" s="190"/>
      <c r="E8" s="190"/>
      <c r="F8" s="190"/>
      <c r="G8" s="190"/>
      <c r="H8" s="190"/>
      <c r="I8" s="190"/>
      <c r="J8" s="190"/>
      <c r="K8" s="190"/>
      <c r="L8" s="190"/>
      <c r="M8" s="190"/>
      <c r="N8" s="190"/>
      <c r="O8" s="190"/>
      <c r="P8" s="183"/>
      <c r="Q8" s="184"/>
      <c r="R8" s="185"/>
      <c r="S8" s="186" t="s">
        <v>170</v>
      </c>
      <c r="T8" s="186"/>
      <c r="U8" s="186"/>
      <c r="V8" s="187">
        <v>0</v>
      </c>
      <c r="W8" s="188"/>
      <c r="X8" s="188"/>
      <c r="Y8" s="189"/>
      <c r="Z8" s="180">
        <f t="shared" si="0"/>
        <v>0</v>
      </c>
      <c r="AA8" s="181"/>
      <c r="AB8" s="181"/>
      <c r="AC8" s="182"/>
    </row>
    <row r="9" spans="1:29" x14ac:dyDescent="0.2">
      <c r="A9" s="190"/>
      <c r="B9" s="190"/>
      <c r="C9" s="190"/>
      <c r="D9" s="190"/>
      <c r="E9" s="190"/>
      <c r="F9" s="190"/>
      <c r="G9" s="190"/>
      <c r="H9" s="190"/>
      <c r="I9" s="190"/>
      <c r="J9" s="190"/>
      <c r="K9" s="190"/>
      <c r="L9" s="190"/>
      <c r="M9" s="190"/>
      <c r="N9" s="190"/>
      <c r="O9" s="190"/>
      <c r="P9" s="183"/>
      <c r="Q9" s="184"/>
      <c r="R9" s="185"/>
      <c r="S9" s="186" t="s">
        <v>170</v>
      </c>
      <c r="T9" s="186"/>
      <c r="U9" s="186"/>
      <c r="V9" s="187">
        <v>0</v>
      </c>
      <c r="W9" s="188"/>
      <c r="X9" s="188"/>
      <c r="Y9" s="189"/>
      <c r="Z9" s="180">
        <f t="shared" si="0"/>
        <v>0</v>
      </c>
      <c r="AA9" s="181"/>
      <c r="AB9" s="181"/>
      <c r="AC9" s="182"/>
    </row>
    <row r="10" spans="1:29" x14ac:dyDescent="0.2">
      <c r="A10" s="190"/>
      <c r="B10" s="190"/>
      <c r="C10" s="190"/>
      <c r="D10" s="190"/>
      <c r="E10" s="190"/>
      <c r="F10" s="190"/>
      <c r="G10" s="190"/>
      <c r="H10" s="190"/>
      <c r="I10" s="190"/>
      <c r="J10" s="190"/>
      <c r="K10" s="190"/>
      <c r="L10" s="190"/>
      <c r="M10" s="190"/>
      <c r="N10" s="190"/>
      <c r="O10" s="190"/>
      <c r="P10" s="183"/>
      <c r="Q10" s="184"/>
      <c r="R10" s="185"/>
      <c r="S10" s="186" t="s">
        <v>170</v>
      </c>
      <c r="T10" s="186"/>
      <c r="U10" s="186"/>
      <c r="V10" s="187">
        <v>0</v>
      </c>
      <c r="W10" s="188"/>
      <c r="X10" s="188"/>
      <c r="Y10" s="189"/>
      <c r="Z10" s="180">
        <f t="shared" si="0"/>
        <v>0</v>
      </c>
      <c r="AA10" s="181"/>
      <c r="AB10" s="181"/>
      <c r="AC10" s="182"/>
    </row>
    <row r="11" spans="1:29" x14ac:dyDescent="0.2">
      <c r="A11" s="190"/>
      <c r="B11" s="190"/>
      <c r="C11" s="190"/>
      <c r="D11" s="190"/>
      <c r="E11" s="190"/>
      <c r="F11" s="190"/>
      <c r="G11" s="190"/>
      <c r="H11" s="190"/>
      <c r="I11" s="190"/>
      <c r="J11" s="190"/>
      <c r="K11" s="190"/>
      <c r="L11" s="190"/>
      <c r="M11" s="190"/>
      <c r="N11" s="190"/>
      <c r="O11" s="190"/>
      <c r="P11" s="183"/>
      <c r="Q11" s="184"/>
      <c r="R11" s="185"/>
      <c r="S11" s="186" t="s">
        <v>170</v>
      </c>
      <c r="T11" s="186"/>
      <c r="U11" s="186"/>
      <c r="V11" s="187">
        <v>0</v>
      </c>
      <c r="W11" s="188"/>
      <c r="X11" s="188"/>
      <c r="Y11" s="189"/>
      <c r="Z11" s="180">
        <f t="shared" si="0"/>
        <v>0</v>
      </c>
      <c r="AA11" s="181"/>
      <c r="AB11" s="181"/>
      <c r="AC11" s="182"/>
    </row>
    <row r="12" spans="1:29" x14ac:dyDescent="0.2">
      <c r="A12" s="190"/>
      <c r="B12" s="190"/>
      <c r="C12" s="190"/>
      <c r="D12" s="190"/>
      <c r="E12" s="190"/>
      <c r="F12" s="190"/>
      <c r="G12" s="190"/>
      <c r="H12" s="190"/>
      <c r="I12" s="190"/>
      <c r="J12" s="190"/>
      <c r="K12" s="190"/>
      <c r="L12" s="190"/>
      <c r="M12" s="190"/>
      <c r="N12" s="190"/>
      <c r="O12" s="190"/>
      <c r="P12" s="183"/>
      <c r="Q12" s="184"/>
      <c r="R12" s="185"/>
      <c r="S12" s="186" t="s">
        <v>170</v>
      </c>
      <c r="T12" s="186"/>
      <c r="U12" s="186"/>
      <c r="V12" s="187">
        <v>0</v>
      </c>
      <c r="W12" s="188"/>
      <c r="X12" s="188"/>
      <c r="Y12" s="189"/>
      <c r="Z12" s="180">
        <f t="shared" si="0"/>
        <v>0</v>
      </c>
      <c r="AA12" s="181"/>
      <c r="AB12" s="181"/>
      <c r="AC12" s="182"/>
    </row>
    <row r="13" spans="1:29" x14ac:dyDescent="0.2">
      <c r="A13" s="190"/>
      <c r="B13" s="190"/>
      <c r="C13" s="190"/>
      <c r="D13" s="190"/>
      <c r="E13" s="190"/>
      <c r="F13" s="190"/>
      <c r="G13" s="190"/>
      <c r="H13" s="190"/>
      <c r="I13" s="190"/>
      <c r="J13" s="190"/>
      <c r="K13" s="190"/>
      <c r="L13" s="190"/>
      <c r="M13" s="190"/>
      <c r="N13" s="190"/>
      <c r="O13" s="190"/>
      <c r="P13" s="183"/>
      <c r="Q13" s="184"/>
      <c r="R13" s="185"/>
      <c r="S13" s="186" t="s">
        <v>170</v>
      </c>
      <c r="T13" s="186"/>
      <c r="U13" s="186"/>
      <c r="V13" s="187">
        <v>0</v>
      </c>
      <c r="W13" s="188"/>
      <c r="X13" s="188"/>
      <c r="Y13" s="189"/>
      <c r="Z13" s="180">
        <f t="shared" si="0"/>
        <v>0</v>
      </c>
      <c r="AA13" s="181"/>
      <c r="AB13" s="181"/>
      <c r="AC13" s="182"/>
    </row>
    <row r="14" spans="1:29" x14ac:dyDescent="0.2">
      <c r="A14" s="190"/>
      <c r="B14" s="190"/>
      <c r="C14" s="190"/>
      <c r="D14" s="190"/>
      <c r="E14" s="190"/>
      <c r="F14" s="190"/>
      <c r="G14" s="190"/>
      <c r="H14" s="190"/>
      <c r="I14" s="190"/>
      <c r="J14" s="190"/>
      <c r="K14" s="190"/>
      <c r="L14" s="190"/>
      <c r="M14" s="190"/>
      <c r="N14" s="190"/>
      <c r="O14" s="190"/>
      <c r="P14" s="183"/>
      <c r="Q14" s="184"/>
      <c r="R14" s="185"/>
      <c r="S14" s="186" t="s">
        <v>170</v>
      </c>
      <c r="T14" s="186"/>
      <c r="U14" s="186"/>
      <c r="V14" s="187">
        <v>0</v>
      </c>
      <c r="W14" s="188"/>
      <c r="X14" s="188"/>
      <c r="Y14" s="189"/>
      <c r="Z14" s="180">
        <f t="shared" si="0"/>
        <v>0</v>
      </c>
      <c r="AA14" s="181"/>
      <c r="AB14" s="181"/>
      <c r="AC14" s="182"/>
    </row>
    <row r="15" spans="1:29" x14ac:dyDescent="0.2">
      <c r="A15" s="190"/>
      <c r="B15" s="190"/>
      <c r="C15" s="190"/>
      <c r="D15" s="190"/>
      <c r="E15" s="190"/>
      <c r="F15" s="190"/>
      <c r="G15" s="190"/>
      <c r="H15" s="190"/>
      <c r="I15" s="190"/>
      <c r="J15" s="190"/>
      <c r="K15" s="190"/>
      <c r="L15" s="190"/>
      <c r="M15" s="190"/>
      <c r="N15" s="190"/>
      <c r="O15" s="190"/>
      <c r="P15" s="183"/>
      <c r="Q15" s="184"/>
      <c r="R15" s="185"/>
      <c r="S15" s="186" t="s">
        <v>170</v>
      </c>
      <c r="T15" s="186"/>
      <c r="U15" s="186"/>
      <c r="V15" s="187">
        <v>0</v>
      </c>
      <c r="W15" s="188"/>
      <c r="X15" s="188"/>
      <c r="Y15" s="189"/>
      <c r="Z15" s="180">
        <f t="shared" si="0"/>
        <v>0</v>
      </c>
      <c r="AA15" s="181"/>
      <c r="AB15" s="181"/>
      <c r="AC15" s="182"/>
    </row>
    <row r="16" spans="1:29" x14ac:dyDescent="0.2">
      <c r="A16" s="190"/>
      <c r="B16" s="190"/>
      <c r="C16" s="190"/>
      <c r="D16" s="190"/>
      <c r="E16" s="190"/>
      <c r="F16" s="190"/>
      <c r="G16" s="190"/>
      <c r="H16" s="190"/>
      <c r="I16" s="190"/>
      <c r="J16" s="190"/>
      <c r="K16" s="190"/>
      <c r="L16" s="190"/>
      <c r="M16" s="190"/>
      <c r="N16" s="190"/>
      <c r="O16" s="190"/>
      <c r="P16" s="183"/>
      <c r="Q16" s="184"/>
      <c r="R16" s="185"/>
      <c r="S16" s="186" t="s">
        <v>170</v>
      </c>
      <c r="T16" s="186"/>
      <c r="U16" s="186"/>
      <c r="V16" s="187">
        <v>0</v>
      </c>
      <c r="W16" s="188"/>
      <c r="X16" s="188"/>
      <c r="Y16" s="189"/>
      <c r="Z16" s="180">
        <f t="shared" si="0"/>
        <v>0</v>
      </c>
      <c r="AA16" s="181"/>
      <c r="AB16" s="181"/>
      <c r="AC16" s="182"/>
    </row>
    <row r="17" spans="1:29" x14ac:dyDescent="0.2">
      <c r="A17" s="190"/>
      <c r="B17" s="190"/>
      <c r="C17" s="190"/>
      <c r="D17" s="190"/>
      <c r="E17" s="190"/>
      <c r="F17" s="190"/>
      <c r="G17" s="190"/>
      <c r="H17" s="190"/>
      <c r="I17" s="190"/>
      <c r="J17" s="190"/>
      <c r="K17" s="190"/>
      <c r="L17" s="190"/>
      <c r="M17" s="190"/>
      <c r="N17" s="190"/>
      <c r="O17" s="190"/>
      <c r="P17" s="183"/>
      <c r="Q17" s="184"/>
      <c r="R17" s="185"/>
      <c r="S17" s="186" t="s">
        <v>170</v>
      </c>
      <c r="T17" s="186"/>
      <c r="U17" s="186"/>
      <c r="V17" s="187">
        <v>0</v>
      </c>
      <c r="W17" s="188"/>
      <c r="X17" s="188"/>
      <c r="Y17" s="189"/>
      <c r="Z17" s="180">
        <f t="shared" si="0"/>
        <v>0</v>
      </c>
      <c r="AA17" s="181"/>
      <c r="AB17" s="181"/>
      <c r="AC17" s="182"/>
    </row>
    <row r="18" spans="1:29" x14ac:dyDescent="0.2">
      <c r="A18" s="190"/>
      <c r="B18" s="190"/>
      <c r="C18" s="190"/>
      <c r="D18" s="190"/>
      <c r="E18" s="190"/>
      <c r="F18" s="190"/>
      <c r="G18" s="190"/>
      <c r="H18" s="190"/>
      <c r="I18" s="190"/>
      <c r="J18" s="190"/>
      <c r="K18" s="190"/>
      <c r="L18" s="190"/>
      <c r="M18" s="190"/>
      <c r="N18" s="190"/>
      <c r="O18" s="190"/>
      <c r="P18" s="183"/>
      <c r="Q18" s="184"/>
      <c r="R18" s="185"/>
      <c r="S18" s="186" t="s">
        <v>170</v>
      </c>
      <c r="T18" s="186"/>
      <c r="U18" s="186"/>
      <c r="V18" s="187">
        <v>0</v>
      </c>
      <c r="W18" s="188"/>
      <c r="X18" s="188"/>
      <c r="Y18" s="189"/>
      <c r="Z18" s="180">
        <f t="shared" si="0"/>
        <v>0</v>
      </c>
      <c r="AA18" s="181"/>
      <c r="AB18" s="181"/>
      <c r="AC18" s="182"/>
    </row>
    <row r="19" spans="1:29" x14ac:dyDescent="0.2">
      <c r="A19" s="190"/>
      <c r="B19" s="190"/>
      <c r="C19" s="190"/>
      <c r="D19" s="190"/>
      <c r="E19" s="190"/>
      <c r="F19" s="190"/>
      <c r="G19" s="190"/>
      <c r="H19" s="190"/>
      <c r="I19" s="190"/>
      <c r="J19" s="190"/>
      <c r="K19" s="190"/>
      <c r="L19" s="190"/>
      <c r="M19" s="190"/>
      <c r="N19" s="190"/>
      <c r="O19" s="190"/>
      <c r="P19" s="183"/>
      <c r="Q19" s="184"/>
      <c r="R19" s="185"/>
      <c r="S19" s="186" t="s">
        <v>170</v>
      </c>
      <c r="T19" s="186"/>
      <c r="U19" s="186"/>
      <c r="V19" s="187">
        <v>0</v>
      </c>
      <c r="W19" s="188"/>
      <c r="X19" s="188"/>
      <c r="Y19" s="189"/>
      <c r="Z19" s="180">
        <f t="shared" si="0"/>
        <v>0</v>
      </c>
      <c r="AA19" s="181"/>
      <c r="AB19" s="181"/>
      <c r="AC19" s="182"/>
    </row>
    <row r="20" spans="1:29" x14ac:dyDescent="0.2">
      <c r="A20" s="190"/>
      <c r="B20" s="190"/>
      <c r="C20" s="190"/>
      <c r="D20" s="190"/>
      <c r="E20" s="190"/>
      <c r="F20" s="190"/>
      <c r="G20" s="190"/>
      <c r="H20" s="190"/>
      <c r="I20" s="190"/>
      <c r="J20" s="190"/>
      <c r="K20" s="190"/>
      <c r="L20" s="190"/>
      <c r="M20" s="190"/>
      <c r="N20" s="190"/>
      <c r="O20" s="190"/>
      <c r="P20" s="183"/>
      <c r="Q20" s="184"/>
      <c r="R20" s="185"/>
      <c r="S20" s="186" t="s">
        <v>170</v>
      </c>
      <c r="T20" s="186"/>
      <c r="U20" s="186"/>
      <c r="V20" s="187">
        <v>0</v>
      </c>
      <c r="W20" s="188"/>
      <c r="X20" s="188"/>
      <c r="Y20" s="189"/>
      <c r="Z20" s="180">
        <f t="shared" si="0"/>
        <v>0</v>
      </c>
      <c r="AA20" s="181"/>
      <c r="AB20" s="181"/>
      <c r="AC20" s="182"/>
    </row>
    <row r="21" spans="1:29" x14ac:dyDescent="0.2">
      <c r="A21" s="190"/>
      <c r="B21" s="190"/>
      <c r="C21" s="190"/>
      <c r="D21" s="190"/>
      <c r="E21" s="190"/>
      <c r="F21" s="190"/>
      <c r="G21" s="190"/>
      <c r="H21" s="190"/>
      <c r="I21" s="190"/>
      <c r="J21" s="190"/>
      <c r="K21" s="190"/>
      <c r="L21" s="190"/>
      <c r="M21" s="190"/>
      <c r="N21" s="190"/>
      <c r="O21" s="190"/>
      <c r="P21" s="183"/>
      <c r="Q21" s="184"/>
      <c r="R21" s="185"/>
      <c r="S21" s="186" t="s">
        <v>170</v>
      </c>
      <c r="T21" s="186"/>
      <c r="U21" s="186"/>
      <c r="V21" s="187">
        <v>0</v>
      </c>
      <c r="W21" s="188"/>
      <c r="X21" s="188"/>
      <c r="Y21" s="189"/>
      <c r="Z21" s="180">
        <f t="shared" si="0"/>
        <v>0</v>
      </c>
      <c r="AA21" s="181"/>
      <c r="AB21" s="181"/>
      <c r="AC21" s="182"/>
    </row>
    <row r="22" spans="1:29" x14ac:dyDescent="0.2">
      <c r="A22" s="190"/>
      <c r="B22" s="190"/>
      <c r="C22" s="190"/>
      <c r="D22" s="190"/>
      <c r="E22" s="190"/>
      <c r="F22" s="190"/>
      <c r="G22" s="190"/>
      <c r="H22" s="190"/>
      <c r="I22" s="190"/>
      <c r="J22" s="190"/>
      <c r="K22" s="190"/>
      <c r="L22" s="190"/>
      <c r="M22" s="190"/>
      <c r="N22" s="190"/>
      <c r="O22" s="190"/>
      <c r="P22" s="183"/>
      <c r="Q22" s="184"/>
      <c r="R22" s="185"/>
      <c r="S22" s="186" t="s">
        <v>170</v>
      </c>
      <c r="T22" s="186"/>
      <c r="U22" s="186"/>
      <c r="V22" s="187">
        <v>0</v>
      </c>
      <c r="W22" s="188"/>
      <c r="X22" s="188"/>
      <c r="Y22" s="189"/>
      <c r="Z22" s="180">
        <f t="shared" si="0"/>
        <v>0</v>
      </c>
      <c r="AA22" s="181"/>
      <c r="AB22" s="181"/>
      <c r="AC22" s="182"/>
    </row>
    <row r="23" spans="1:29" x14ac:dyDescent="0.2">
      <c r="A23" s="190"/>
      <c r="B23" s="190"/>
      <c r="C23" s="190"/>
      <c r="D23" s="190"/>
      <c r="E23" s="190"/>
      <c r="F23" s="190"/>
      <c r="G23" s="190"/>
      <c r="H23" s="190"/>
      <c r="I23" s="190"/>
      <c r="J23" s="190"/>
      <c r="K23" s="190"/>
      <c r="L23" s="190"/>
      <c r="M23" s="190"/>
      <c r="N23" s="190"/>
      <c r="O23" s="190"/>
      <c r="P23" s="183"/>
      <c r="Q23" s="184"/>
      <c r="R23" s="185"/>
      <c r="S23" s="186" t="s">
        <v>170</v>
      </c>
      <c r="T23" s="186"/>
      <c r="U23" s="186"/>
      <c r="V23" s="187">
        <v>0</v>
      </c>
      <c r="W23" s="188"/>
      <c r="X23" s="188"/>
      <c r="Y23" s="189"/>
      <c r="Z23" s="180">
        <f t="shared" si="0"/>
        <v>0</v>
      </c>
      <c r="AA23" s="181"/>
      <c r="AB23" s="181"/>
      <c r="AC23" s="182"/>
    </row>
    <row r="24" spans="1:29" x14ac:dyDescent="0.2">
      <c r="A24" s="190"/>
      <c r="B24" s="190"/>
      <c r="C24" s="190"/>
      <c r="D24" s="190"/>
      <c r="E24" s="190"/>
      <c r="F24" s="190"/>
      <c r="G24" s="190"/>
      <c r="H24" s="190"/>
      <c r="I24" s="190"/>
      <c r="J24" s="190"/>
      <c r="K24" s="190"/>
      <c r="L24" s="190"/>
      <c r="M24" s="190"/>
      <c r="N24" s="190"/>
      <c r="O24" s="190"/>
      <c r="P24" s="183"/>
      <c r="Q24" s="184"/>
      <c r="R24" s="185"/>
      <c r="S24" s="186" t="s">
        <v>170</v>
      </c>
      <c r="T24" s="186"/>
      <c r="U24" s="186"/>
      <c r="V24" s="187">
        <v>0</v>
      </c>
      <c r="W24" s="188"/>
      <c r="X24" s="188"/>
      <c r="Y24" s="189"/>
      <c r="Z24" s="180">
        <f t="shared" si="0"/>
        <v>0</v>
      </c>
      <c r="AA24" s="181"/>
      <c r="AB24" s="181"/>
      <c r="AC24" s="182"/>
    </row>
    <row r="25" spans="1:29" x14ac:dyDescent="0.2">
      <c r="A25" s="190"/>
      <c r="B25" s="190"/>
      <c r="C25" s="190"/>
      <c r="D25" s="190"/>
      <c r="E25" s="190"/>
      <c r="F25" s="190"/>
      <c r="G25" s="190"/>
      <c r="H25" s="190"/>
      <c r="I25" s="190"/>
      <c r="J25" s="190"/>
      <c r="K25" s="190"/>
      <c r="L25" s="190"/>
      <c r="M25" s="190"/>
      <c r="N25" s="190"/>
      <c r="O25" s="190"/>
      <c r="P25" s="183"/>
      <c r="Q25" s="184"/>
      <c r="R25" s="185"/>
      <c r="S25" s="186" t="s">
        <v>170</v>
      </c>
      <c r="T25" s="186"/>
      <c r="U25" s="186"/>
      <c r="V25" s="187">
        <v>0</v>
      </c>
      <c r="W25" s="188"/>
      <c r="X25" s="188"/>
      <c r="Y25" s="189"/>
      <c r="Z25" s="180">
        <f t="shared" si="0"/>
        <v>0</v>
      </c>
      <c r="AA25" s="181"/>
      <c r="AB25" s="181"/>
      <c r="AC25" s="182"/>
    </row>
    <row r="26" spans="1:29" x14ac:dyDescent="0.2">
      <c r="A26" s="190"/>
      <c r="B26" s="190"/>
      <c r="C26" s="190"/>
      <c r="D26" s="190"/>
      <c r="E26" s="190"/>
      <c r="F26" s="190"/>
      <c r="G26" s="190"/>
      <c r="H26" s="190"/>
      <c r="I26" s="190"/>
      <c r="J26" s="190"/>
      <c r="K26" s="190"/>
      <c r="L26" s="190"/>
      <c r="M26" s="190"/>
      <c r="N26" s="190"/>
      <c r="O26" s="190"/>
      <c r="P26" s="183"/>
      <c r="Q26" s="184"/>
      <c r="R26" s="185"/>
      <c r="S26" s="186" t="s">
        <v>170</v>
      </c>
      <c r="T26" s="186"/>
      <c r="U26" s="186"/>
      <c r="V26" s="187">
        <v>0</v>
      </c>
      <c r="W26" s="188"/>
      <c r="X26" s="188"/>
      <c r="Y26" s="189"/>
      <c r="Z26" s="180">
        <f t="shared" si="0"/>
        <v>0</v>
      </c>
      <c r="AA26" s="181"/>
      <c r="AB26" s="181"/>
      <c r="AC26" s="182"/>
    </row>
    <row r="27" spans="1:29" x14ac:dyDescent="0.2">
      <c r="A27" s="190"/>
      <c r="B27" s="190"/>
      <c r="C27" s="190"/>
      <c r="D27" s="190"/>
      <c r="E27" s="190"/>
      <c r="F27" s="190"/>
      <c r="G27" s="190"/>
      <c r="H27" s="190"/>
      <c r="I27" s="190"/>
      <c r="J27" s="190"/>
      <c r="K27" s="190"/>
      <c r="L27" s="190"/>
      <c r="M27" s="190"/>
      <c r="N27" s="190"/>
      <c r="O27" s="190"/>
      <c r="P27" s="183"/>
      <c r="Q27" s="184"/>
      <c r="R27" s="185"/>
      <c r="S27" s="186" t="s">
        <v>170</v>
      </c>
      <c r="T27" s="186"/>
      <c r="U27" s="186"/>
      <c r="V27" s="187">
        <v>0</v>
      </c>
      <c r="W27" s="188"/>
      <c r="X27" s="188"/>
      <c r="Y27" s="189"/>
      <c r="Z27" s="180">
        <f t="shared" si="0"/>
        <v>0</v>
      </c>
      <c r="AA27" s="181"/>
      <c r="AB27" s="181"/>
      <c r="AC27" s="182"/>
    </row>
    <row r="28" spans="1:29" x14ac:dyDescent="0.2">
      <c r="A28" s="190"/>
      <c r="B28" s="190"/>
      <c r="C28" s="190"/>
      <c r="D28" s="190"/>
      <c r="E28" s="190"/>
      <c r="F28" s="190"/>
      <c r="G28" s="190"/>
      <c r="H28" s="190"/>
      <c r="I28" s="190"/>
      <c r="J28" s="190"/>
      <c r="K28" s="190"/>
      <c r="L28" s="190"/>
      <c r="M28" s="190"/>
      <c r="N28" s="190"/>
      <c r="O28" s="190"/>
      <c r="P28" s="183"/>
      <c r="Q28" s="184"/>
      <c r="R28" s="185"/>
      <c r="S28" s="186" t="s">
        <v>170</v>
      </c>
      <c r="T28" s="186"/>
      <c r="U28" s="186"/>
      <c r="V28" s="187">
        <v>0</v>
      </c>
      <c r="W28" s="188"/>
      <c r="X28" s="188"/>
      <c r="Y28" s="189"/>
      <c r="Z28" s="180">
        <f t="shared" ref="Z28:Z30" si="1">P28*V28</f>
        <v>0</v>
      </c>
      <c r="AA28" s="181"/>
      <c r="AB28" s="181"/>
      <c r="AC28" s="182"/>
    </row>
    <row r="29" spans="1:29" x14ac:dyDescent="0.2">
      <c r="A29" s="190"/>
      <c r="B29" s="190"/>
      <c r="C29" s="190"/>
      <c r="D29" s="190"/>
      <c r="E29" s="190"/>
      <c r="F29" s="190"/>
      <c r="G29" s="190"/>
      <c r="H29" s="190"/>
      <c r="I29" s="190"/>
      <c r="J29" s="190"/>
      <c r="K29" s="190"/>
      <c r="L29" s="190"/>
      <c r="M29" s="190"/>
      <c r="N29" s="190"/>
      <c r="O29" s="190"/>
      <c r="P29" s="183"/>
      <c r="Q29" s="184"/>
      <c r="R29" s="185"/>
      <c r="S29" s="186" t="s">
        <v>170</v>
      </c>
      <c r="T29" s="186"/>
      <c r="U29" s="186"/>
      <c r="V29" s="187">
        <v>0</v>
      </c>
      <c r="W29" s="188"/>
      <c r="X29" s="188"/>
      <c r="Y29" s="189"/>
      <c r="Z29" s="180">
        <f t="shared" si="1"/>
        <v>0</v>
      </c>
      <c r="AA29" s="181"/>
      <c r="AB29" s="181"/>
      <c r="AC29" s="182"/>
    </row>
    <row r="30" spans="1:29" x14ac:dyDescent="0.2">
      <c r="A30" s="190"/>
      <c r="B30" s="190"/>
      <c r="C30" s="190"/>
      <c r="D30" s="190"/>
      <c r="E30" s="190"/>
      <c r="F30" s="190"/>
      <c r="G30" s="190"/>
      <c r="H30" s="190"/>
      <c r="I30" s="190"/>
      <c r="J30" s="190"/>
      <c r="K30" s="190"/>
      <c r="L30" s="190"/>
      <c r="M30" s="190"/>
      <c r="N30" s="190"/>
      <c r="O30" s="190"/>
      <c r="P30" s="183"/>
      <c r="Q30" s="184"/>
      <c r="R30" s="185"/>
      <c r="S30" s="186" t="s">
        <v>170</v>
      </c>
      <c r="T30" s="186"/>
      <c r="U30" s="186"/>
      <c r="V30" s="187">
        <v>0</v>
      </c>
      <c r="W30" s="188"/>
      <c r="X30" s="188"/>
      <c r="Y30" s="189"/>
      <c r="Z30" s="180">
        <f t="shared" si="1"/>
        <v>0</v>
      </c>
      <c r="AA30" s="181"/>
      <c r="AB30" s="181"/>
      <c r="AC30" s="182"/>
    </row>
    <row r="31" spans="1:29" x14ac:dyDescent="0.2">
      <c r="A31" s="190"/>
      <c r="B31" s="190"/>
      <c r="C31" s="190"/>
      <c r="D31" s="190"/>
      <c r="E31" s="190"/>
      <c r="F31" s="190"/>
      <c r="G31" s="190"/>
      <c r="H31" s="190"/>
      <c r="I31" s="190"/>
      <c r="J31" s="190"/>
      <c r="K31" s="190"/>
      <c r="L31" s="190"/>
      <c r="M31" s="190"/>
      <c r="N31" s="190"/>
      <c r="O31" s="190"/>
      <c r="P31" s="183"/>
      <c r="Q31" s="184"/>
      <c r="R31" s="185"/>
      <c r="S31" s="186" t="s">
        <v>170</v>
      </c>
      <c r="T31" s="186"/>
      <c r="U31" s="186"/>
      <c r="V31" s="187">
        <v>0</v>
      </c>
      <c r="W31" s="188"/>
      <c r="X31" s="188"/>
      <c r="Y31" s="189"/>
      <c r="Z31" s="180">
        <f t="shared" ref="Z31:Z39" si="2">P31*V31</f>
        <v>0</v>
      </c>
      <c r="AA31" s="181"/>
      <c r="AB31" s="181"/>
      <c r="AC31" s="182"/>
    </row>
    <row r="32" spans="1:29" x14ac:dyDescent="0.2">
      <c r="A32" s="190"/>
      <c r="B32" s="190"/>
      <c r="C32" s="190"/>
      <c r="D32" s="190"/>
      <c r="E32" s="190"/>
      <c r="F32" s="190"/>
      <c r="G32" s="190"/>
      <c r="H32" s="190"/>
      <c r="I32" s="190"/>
      <c r="J32" s="190"/>
      <c r="K32" s="190"/>
      <c r="L32" s="190"/>
      <c r="M32" s="190"/>
      <c r="N32" s="190"/>
      <c r="O32" s="190"/>
      <c r="P32" s="183"/>
      <c r="Q32" s="184"/>
      <c r="R32" s="185"/>
      <c r="S32" s="186" t="s">
        <v>170</v>
      </c>
      <c r="T32" s="186"/>
      <c r="U32" s="186"/>
      <c r="V32" s="187">
        <v>0</v>
      </c>
      <c r="W32" s="188"/>
      <c r="X32" s="188"/>
      <c r="Y32" s="189"/>
      <c r="Z32" s="180">
        <f t="shared" si="2"/>
        <v>0</v>
      </c>
      <c r="AA32" s="181"/>
      <c r="AB32" s="181"/>
      <c r="AC32" s="182"/>
    </row>
    <row r="33" spans="1:29" x14ac:dyDescent="0.2">
      <c r="A33" s="190"/>
      <c r="B33" s="190"/>
      <c r="C33" s="190"/>
      <c r="D33" s="190"/>
      <c r="E33" s="190"/>
      <c r="F33" s="190"/>
      <c r="G33" s="190"/>
      <c r="H33" s="190"/>
      <c r="I33" s="190"/>
      <c r="J33" s="190"/>
      <c r="K33" s="190"/>
      <c r="L33" s="190"/>
      <c r="M33" s="190"/>
      <c r="N33" s="190"/>
      <c r="O33" s="190"/>
      <c r="P33" s="183"/>
      <c r="Q33" s="184"/>
      <c r="R33" s="185"/>
      <c r="S33" s="186" t="s">
        <v>170</v>
      </c>
      <c r="T33" s="186"/>
      <c r="U33" s="186"/>
      <c r="V33" s="187">
        <v>0</v>
      </c>
      <c r="W33" s="188"/>
      <c r="X33" s="188"/>
      <c r="Y33" s="189"/>
      <c r="Z33" s="180">
        <f t="shared" si="2"/>
        <v>0</v>
      </c>
      <c r="AA33" s="181"/>
      <c r="AB33" s="181"/>
      <c r="AC33" s="182"/>
    </row>
    <row r="34" spans="1:29" x14ac:dyDescent="0.2">
      <c r="A34" s="190"/>
      <c r="B34" s="190"/>
      <c r="C34" s="190"/>
      <c r="D34" s="190"/>
      <c r="E34" s="190"/>
      <c r="F34" s="190"/>
      <c r="G34" s="190"/>
      <c r="H34" s="190"/>
      <c r="I34" s="190"/>
      <c r="J34" s="190"/>
      <c r="K34" s="190"/>
      <c r="L34" s="190"/>
      <c r="M34" s="190"/>
      <c r="N34" s="190"/>
      <c r="O34" s="190"/>
      <c r="P34" s="183"/>
      <c r="Q34" s="184"/>
      <c r="R34" s="185"/>
      <c r="S34" s="186" t="s">
        <v>170</v>
      </c>
      <c r="T34" s="186"/>
      <c r="U34" s="186"/>
      <c r="V34" s="187">
        <v>0</v>
      </c>
      <c r="W34" s="188"/>
      <c r="X34" s="188"/>
      <c r="Y34" s="189"/>
      <c r="Z34" s="180">
        <f t="shared" si="2"/>
        <v>0</v>
      </c>
      <c r="AA34" s="181"/>
      <c r="AB34" s="181"/>
      <c r="AC34" s="182"/>
    </row>
    <row r="35" spans="1:29" x14ac:dyDescent="0.2">
      <c r="A35" s="190"/>
      <c r="B35" s="190"/>
      <c r="C35" s="190"/>
      <c r="D35" s="190"/>
      <c r="E35" s="190"/>
      <c r="F35" s="190"/>
      <c r="G35" s="190"/>
      <c r="H35" s="190"/>
      <c r="I35" s="190"/>
      <c r="J35" s="190"/>
      <c r="K35" s="190"/>
      <c r="L35" s="190"/>
      <c r="M35" s="190"/>
      <c r="N35" s="190"/>
      <c r="O35" s="190"/>
      <c r="P35" s="183"/>
      <c r="Q35" s="184"/>
      <c r="R35" s="185"/>
      <c r="S35" s="186" t="s">
        <v>170</v>
      </c>
      <c r="T35" s="186"/>
      <c r="U35" s="186"/>
      <c r="V35" s="187">
        <v>0</v>
      </c>
      <c r="W35" s="188"/>
      <c r="X35" s="188"/>
      <c r="Y35" s="189"/>
      <c r="Z35" s="180">
        <f t="shared" si="2"/>
        <v>0</v>
      </c>
      <c r="AA35" s="181"/>
      <c r="AB35" s="181"/>
      <c r="AC35" s="182"/>
    </row>
    <row r="36" spans="1:29" x14ac:dyDescent="0.2">
      <c r="A36" s="190"/>
      <c r="B36" s="190"/>
      <c r="C36" s="190"/>
      <c r="D36" s="190"/>
      <c r="E36" s="190"/>
      <c r="F36" s="190"/>
      <c r="G36" s="190"/>
      <c r="H36" s="190"/>
      <c r="I36" s="190"/>
      <c r="J36" s="190"/>
      <c r="K36" s="190"/>
      <c r="L36" s="190"/>
      <c r="M36" s="190"/>
      <c r="N36" s="190"/>
      <c r="O36" s="190"/>
      <c r="P36" s="183"/>
      <c r="Q36" s="184"/>
      <c r="R36" s="185"/>
      <c r="S36" s="186" t="s">
        <v>170</v>
      </c>
      <c r="T36" s="186"/>
      <c r="U36" s="186"/>
      <c r="V36" s="187">
        <v>0</v>
      </c>
      <c r="W36" s="188"/>
      <c r="X36" s="188"/>
      <c r="Y36" s="189"/>
      <c r="Z36" s="180">
        <f t="shared" si="2"/>
        <v>0</v>
      </c>
      <c r="AA36" s="181"/>
      <c r="AB36" s="181"/>
      <c r="AC36" s="182"/>
    </row>
    <row r="37" spans="1:29" x14ac:dyDescent="0.2">
      <c r="A37" s="190"/>
      <c r="B37" s="190"/>
      <c r="C37" s="190"/>
      <c r="D37" s="190"/>
      <c r="E37" s="190"/>
      <c r="F37" s="190"/>
      <c r="G37" s="190"/>
      <c r="H37" s="190"/>
      <c r="I37" s="190"/>
      <c r="J37" s="190"/>
      <c r="K37" s="190"/>
      <c r="L37" s="190"/>
      <c r="M37" s="190"/>
      <c r="N37" s="190"/>
      <c r="O37" s="190"/>
      <c r="P37" s="183"/>
      <c r="Q37" s="184"/>
      <c r="R37" s="185"/>
      <c r="S37" s="186" t="s">
        <v>170</v>
      </c>
      <c r="T37" s="186"/>
      <c r="U37" s="186"/>
      <c r="V37" s="187">
        <v>0</v>
      </c>
      <c r="W37" s="188"/>
      <c r="X37" s="188"/>
      <c r="Y37" s="189"/>
      <c r="Z37" s="180">
        <f t="shared" si="2"/>
        <v>0</v>
      </c>
      <c r="AA37" s="181"/>
      <c r="AB37" s="181"/>
      <c r="AC37" s="182"/>
    </row>
    <row r="38" spans="1:29" x14ac:dyDescent="0.2">
      <c r="A38" s="190"/>
      <c r="B38" s="190"/>
      <c r="C38" s="190"/>
      <c r="D38" s="190"/>
      <c r="E38" s="190"/>
      <c r="F38" s="190"/>
      <c r="G38" s="190"/>
      <c r="H38" s="190"/>
      <c r="I38" s="190"/>
      <c r="J38" s="190"/>
      <c r="K38" s="190"/>
      <c r="L38" s="190"/>
      <c r="M38" s="190"/>
      <c r="N38" s="190"/>
      <c r="O38" s="190"/>
      <c r="P38" s="183"/>
      <c r="Q38" s="184"/>
      <c r="R38" s="185"/>
      <c r="S38" s="186" t="s">
        <v>170</v>
      </c>
      <c r="T38" s="186"/>
      <c r="U38" s="186"/>
      <c r="V38" s="187">
        <v>0</v>
      </c>
      <c r="W38" s="188"/>
      <c r="X38" s="188"/>
      <c r="Y38" s="189"/>
      <c r="Z38" s="180">
        <f t="shared" si="2"/>
        <v>0</v>
      </c>
      <c r="AA38" s="181"/>
      <c r="AB38" s="181"/>
      <c r="AC38" s="182"/>
    </row>
    <row r="39" spans="1:29" x14ac:dyDescent="0.2">
      <c r="A39" s="190"/>
      <c r="B39" s="190"/>
      <c r="C39" s="190"/>
      <c r="D39" s="190"/>
      <c r="E39" s="190"/>
      <c r="F39" s="190"/>
      <c r="G39" s="190"/>
      <c r="H39" s="190"/>
      <c r="I39" s="190"/>
      <c r="J39" s="190"/>
      <c r="K39" s="190"/>
      <c r="L39" s="190"/>
      <c r="M39" s="190"/>
      <c r="N39" s="190"/>
      <c r="O39" s="190"/>
      <c r="P39" s="183"/>
      <c r="Q39" s="184"/>
      <c r="R39" s="185"/>
      <c r="S39" s="186" t="s">
        <v>170</v>
      </c>
      <c r="T39" s="186"/>
      <c r="U39" s="186"/>
      <c r="V39" s="187">
        <v>0</v>
      </c>
      <c r="W39" s="188"/>
      <c r="X39" s="188"/>
      <c r="Y39" s="189"/>
      <c r="Z39" s="180">
        <f t="shared" si="2"/>
        <v>0</v>
      </c>
      <c r="AA39" s="181"/>
      <c r="AB39" s="181"/>
      <c r="AC39" s="182"/>
    </row>
    <row r="40" spans="1:29" x14ac:dyDescent="0.2">
      <c r="A40" s="190"/>
      <c r="B40" s="190"/>
      <c r="C40" s="190"/>
      <c r="D40" s="190"/>
      <c r="E40" s="190"/>
      <c r="F40" s="190"/>
      <c r="G40" s="190"/>
      <c r="H40" s="190"/>
      <c r="I40" s="190"/>
      <c r="J40" s="190"/>
      <c r="K40" s="190"/>
      <c r="L40" s="190"/>
      <c r="M40" s="190"/>
      <c r="N40" s="190"/>
      <c r="O40" s="190"/>
      <c r="P40" s="183"/>
      <c r="Q40" s="184"/>
      <c r="R40" s="185"/>
      <c r="S40" s="186" t="s">
        <v>170</v>
      </c>
      <c r="T40" s="186"/>
      <c r="U40" s="186"/>
      <c r="V40" s="187">
        <v>0</v>
      </c>
      <c r="W40" s="188"/>
      <c r="X40" s="188"/>
      <c r="Y40" s="189"/>
      <c r="Z40" s="180">
        <f t="shared" ref="Z40:Z42" si="3">P40*V40</f>
        <v>0</v>
      </c>
      <c r="AA40" s="181"/>
      <c r="AB40" s="181"/>
      <c r="AC40" s="182"/>
    </row>
    <row r="41" spans="1:29" x14ac:dyDescent="0.2">
      <c r="A41" s="190"/>
      <c r="B41" s="190"/>
      <c r="C41" s="190"/>
      <c r="D41" s="190"/>
      <c r="E41" s="190"/>
      <c r="F41" s="190"/>
      <c r="G41" s="190"/>
      <c r="H41" s="190"/>
      <c r="I41" s="190"/>
      <c r="J41" s="190"/>
      <c r="K41" s="190"/>
      <c r="L41" s="190"/>
      <c r="M41" s="190"/>
      <c r="N41" s="190"/>
      <c r="O41" s="190"/>
      <c r="P41" s="183"/>
      <c r="Q41" s="184"/>
      <c r="R41" s="185"/>
      <c r="S41" s="186" t="s">
        <v>170</v>
      </c>
      <c r="T41" s="186"/>
      <c r="U41" s="186"/>
      <c r="V41" s="187">
        <v>0</v>
      </c>
      <c r="W41" s="188"/>
      <c r="X41" s="188"/>
      <c r="Y41" s="189"/>
      <c r="Z41" s="180">
        <f t="shared" si="3"/>
        <v>0</v>
      </c>
      <c r="AA41" s="181"/>
      <c r="AB41" s="181"/>
      <c r="AC41" s="182"/>
    </row>
    <row r="42" spans="1:29" x14ac:dyDescent="0.2">
      <c r="A42" s="190"/>
      <c r="B42" s="190"/>
      <c r="C42" s="190"/>
      <c r="D42" s="190"/>
      <c r="E42" s="190"/>
      <c r="F42" s="190"/>
      <c r="G42" s="190"/>
      <c r="H42" s="190"/>
      <c r="I42" s="190"/>
      <c r="J42" s="190"/>
      <c r="K42" s="190"/>
      <c r="L42" s="190"/>
      <c r="M42" s="190"/>
      <c r="N42" s="190"/>
      <c r="O42" s="190"/>
      <c r="P42" s="183"/>
      <c r="Q42" s="184"/>
      <c r="R42" s="185"/>
      <c r="S42" s="186" t="s">
        <v>170</v>
      </c>
      <c r="T42" s="186"/>
      <c r="U42" s="186"/>
      <c r="V42" s="187">
        <v>0</v>
      </c>
      <c r="W42" s="188"/>
      <c r="X42" s="188"/>
      <c r="Y42" s="189"/>
      <c r="Z42" s="180">
        <f t="shared" si="3"/>
        <v>0</v>
      </c>
      <c r="AA42" s="181"/>
      <c r="AB42" s="181"/>
      <c r="AC42" s="182"/>
    </row>
    <row r="43" spans="1:29" x14ac:dyDescent="0.2">
      <c r="A43" s="190"/>
      <c r="B43" s="190"/>
      <c r="C43" s="190"/>
      <c r="D43" s="190"/>
      <c r="E43" s="190"/>
      <c r="F43" s="190"/>
      <c r="G43" s="190"/>
      <c r="H43" s="190"/>
      <c r="I43" s="190"/>
      <c r="J43" s="190"/>
      <c r="K43" s="190"/>
      <c r="L43" s="190"/>
      <c r="M43" s="190"/>
      <c r="N43" s="190"/>
      <c r="O43" s="190"/>
      <c r="P43" s="183"/>
      <c r="Q43" s="184"/>
      <c r="R43" s="185"/>
      <c r="S43" s="186" t="s">
        <v>170</v>
      </c>
      <c r="T43" s="186"/>
      <c r="U43" s="186"/>
      <c r="V43" s="187">
        <v>0</v>
      </c>
      <c r="W43" s="188"/>
      <c r="X43" s="188"/>
      <c r="Y43" s="189"/>
      <c r="Z43" s="180">
        <f>P43*V43</f>
        <v>0</v>
      </c>
      <c r="AA43" s="181"/>
      <c r="AB43" s="181"/>
      <c r="AC43" s="182"/>
    </row>
    <row r="44" spans="1:29" x14ac:dyDescent="0.2">
      <c r="A44" s="190"/>
      <c r="B44" s="190"/>
      <c r="C44" s="190"/>
      <c r="D44" s="190"/>
      <c r="E44" s="190"/>
      <c r="F44" s="190"/>
      <c r="G44" s="190"/>
      <c r="H44" s="190"/>
      <c r="I44" s="190"/>
      <c r="J44" s="190"/>
      <c r="K44" s="190"/>
      <c r="L44" s="190"/>
      <c r="M44" s="190"/>
      <c r="N44" s="190"/>
      <c r="O44" s="190"/>
      <c r="P44" s="183"/>
      <c r="Q44" s="184"/>
      <c r="R44" s="185"/>
      <c r="S44" s="186" t="s">
        <v>170</v>
      </c>
      <c r="T44" s="186"/>
      <c r="U44" s="186"/>
      <c r="V44" s="187">
        <v>0</v>
      </c>
      <c r="W44" s="188"/>
      <c r="X44" s="188"/>
      <c r="Y44" s="189"/>
      <c r="Z44" s="180">
        <f>P44*V44</f>
        <v>0</v>
      </c>
      <c r="AA44" s="181"/>
      <c r="AB44" s="181"/>
      <c r="AC44" s="182"/>
    </row>
    <row r="45" spans="1:29" x14ac:dyDescent="0.2">
      <c r="A45" s="190"/>
      <c r="B45" s="190"/>
      <c r="C45" s="190"/>
      <c r="D45" s="190"/>
      <c r="E45" s="190"/>
      <c r="F45" s="190"/>
      <c r="G45" s="190"/>
      <c r="H45" s="190"/>
      <c r="I45" s="190"/>
      <c r="J45" s="190"/>
      <c r="K45" s="190"/>
      <c r="L45" s="190"/>
      <c r="M45" s="190"/>
      <c r="N45" s="190"/>
      <c r="O45" s="190"/>
      <c r="P45" s="183"/>
      <c r="Q45" s="184"/>
      <c r="R45" s="185"/>
      <c r="S45" s="186" t="s">
        <v>170</v>
      </c>
      <c r="T45" s="186"/>
      <c r="U45" s="186"/>
      <c r="V45" s="187">
        <v>0</v>
      </c>
      <c r="W45" s="188"/>
      <c r="X45" s="188"/>
      <c r="Y45" s="189"/>
      <c r="Z45" s="180">
        <f>P45*V45</f>
        <v>0</v>
      </c>
      <c r="AA45" s="181"/>
      <c r="AB45" s="181"/>
      <c r="AC45" s="182"/>
    </row>
    <row r="46" spans="1:29" x14ac:dyDescent="0.2">
      <c r="A46" s="190"/>
      <c r="B46" s="190"/>
      <c r="C46" s="190"/>
      <c r="D46" s="190"/>
      <c r="E46" s="190"/>
      <c r="F46" s="190"/>
      <c r="G46" s="190"/>
      <c r="H46" s="190"/>
      <c r="I46" s="190"/>
      <c r="J46" s="190"/>
      <c r="K46" s="190"/>
      <c r="L46" s="190"/>
      <c r="M46" s="190"/>
      <c r="N46" s="190"/>
      <c r="O46" s="190"/>
      <c r="P46" s="183"/>
      <c r="Q46" s="184"/>
      <c r="R46" s="185"/>
      <c r="S46" s="186" t="s">
        <v>170</v>
      </c>
      <c r="T46" s="186"/>
      <c r="U46" s="186"/>
      <c r="V46" s="187">
        <v>0</v>
      </c>
      <c r="W46" s="188"/>
      <c r="X46" s="188"/>
      <c r="Y46" s="189"/>
      <c r="Z46" s="180">
        <f t="shared" ref="Z46:Z48" si="4">P46*V46</f>
        <v>0</v>
      </c>
      <c r="AA46" s="181"/>
      <c r="AB46" s="181"/>
      <c r="AC46" s="182"/>
    </row>
    <row r="47" spans="1:29" x14ac:dyDescent="0.2">
      <c r="A47" s="190"/>
      <c r="B47" s="190"/>
      <c r="C47" s="190"/>
      <c r="D47" s="190"/>
      <c r="E47" s="190"/>
      <c r="F47" s="190"/>
      <c r="G47" s="190"/>
      <c r="H47" s="190"/>
      <c r="I47" s="190"/>
      <c r="J47" s="190"/>
      <c r="K47" s="190"/>
      <c r="L47" s="190"/>
      <c r="M47" s="190"/>
      <c r="N47" s="190"/>
      <c r="O47" s="190"/>
      <c r="P47" s="183"/>
      <c r="Q47" s="184"/>
      <c r="R47" s="185"/>
      <c r="S47" s="186" t="s">
        <v>170</v>
      </c>
      <c r="T47" s="186"/>
      <c r="U47" s="186"/>
      <c r="V47" s="187">
        <v>0</v>
      </c>
      <c r="W47" s="188"/>
      <c r="X47" s="188"/>
      <c r="Y47" s="189"/>
      <c r="Z47" s="180">
        <f t="shared" si="4"/>
        <v>0</v>
      </c>
      <c r="AA47" s="181"/>
      <c r="AB47" s="181"/>
      <c r="AC47" s="182"/>
    </row>
    <row r="48" spans="1:29" x14ac:dyDescent="0.2">
      <c r="A48" s="190"/>
      <c r="B48" s="190"/>
      <c r="C48" s="190"/>
      <c r="D48" s="190"/>
      <c r="E48" s="190"/>
      <c r="F48" s="190"/>
      <c r="G48" s="190"/>
      <c r="H48" s="190"/>
      <c r="I48" s="190"/>
      <c r="J48" s="190"/>
      <c r="K48" s="190"/>
      <c r="L48" s="190"/>
      <c r="M48" s="190"/>
      <c r="N48" s="190"/>
      <c r="O48" s="190"/>
      <c r="P48" s="183"/>
      <c r="Q48" s="184"/>
      <c r="R48" s="185"/>
      <c r="S48" s="186" t="s">
        <v>170</v>
      </c>
      <c r="T48" s="186"/>
      <c r="U48" s="186"/>
      <c r="V48" s="187">
        <v>0</v>
      </c>
      <c r="W48" s="188"/>
      <c r="X48" s="188"/>
      <c r="Y48" s="189"/>
      <c r="Z48" s="180">
        <f t="shared" si="4"/>
        <v>0</v>
      </c>
      <c r="AA48" s="181"/>
      <c r="AB48" s="181"/>
      <c r="AC48" s="182"/>
    </row>
    <row r="49" spans="1:29" x14ac:dyDescent="0.2">
      <c r="A49" s="190"/>
      <c r="B49" s="190"/>
      <c r="C49" s="190"/>
      <c r="D49" s="190"/>
      <c r="E49" s="190"/>
      <c r="F49" s="190"/>
      <c r="G49" s="190"/>
      <c r="H49" s="190"/>
      <c r="I49" s="190"/>
      <c r="J49" s="190"/>
      <c r="K49" s="190"/>
      <c r="L49" s="190"/>
      <c r="M49" s="190"/>
      <c r="N49" s="190"/>
      <c r="O49" s="190"/>
      <c r="P49" s="183"/>
      <c r="Q49" s="184"/>
      <c r="R49" s="185"/>
      <c r="S49" s="186" t="s">
        <v>170</v>
      </c>
      <c r="T49" s="186"/>
      <c r="U49" s="186"/>
      <c r="V49" s="187">
        <v>0</v>
      </c>
      <c r="W49" s="188"/>
      <c r="X49" s="188"/>
      <c r="Y49" s="189"/>
      <c r="Z49" s="180">
        <f>P49*V49</f>
        <v>0</v>
      </c>
      <c r="AA49" s="181"/>
      <c r="AB49" s="181"/>
      <c r="AC49" s="182"/>
    </row>
    <row r="50" spans="1:29" x14ac:dyDescent="0.2">
      <c r="A50" s="190"/>
      <c r="B50" s="190"/>
      <c r="C50" s="190"/>
      <c r="D50" s="190"/>
      <c r="E50" s="190"/>
      <c r="F50" s="190"/>
      <c r="G50" s="190"/>
      <c r="H50" s="190"/>
      <c r="I50" s="190"/>
      <c r="J50" s="190"/>
      <c r="K50" s="190"/>
      <c r="L50" s="190"/>
      <c r="M50" s="190"/>
      <c r="N50" s="190"/>
      <c r="O50" s="190"/>
      <c r="P50" s="183"/>
      <c r="Q50" s="184"/>
      <c r="R50" s="185"/>
      <c r="S50" s="186" t="s">
        <v>170</v>
      </c>
      <c r="T50" s="186"/>
      <c r="U50" s="186"/>
      <c r="V50" s="187">
        <v>0</v>
      </c>
      <c r="W50" s="188"/>
      <c r="X50" s="188"/>
      <c r="Y50" s="189"/>
      <c r="Z50" s="180">
        <f>P50*V50</f>
        <v>0</v>
      </c>
      <c r="AA50" s="181"/>
      <c r="AB50" s="181"/>
      <c r="AC50" s="182"/>
    </row>
    <row r="51" spans="1:29" x14ac:dyDescent="0.2">
      <c r="X51" s="125"/>
      <c r="Y51" s="125" t="s">
        <v>115</v>
      </c>
      <c r="Z51" s="180">
        <f>SUM(Budget1!Z13:AC48)+SUM(Budget2!Z13:AC50)</f>
        <v>0</v>
      </c>
      <c r="AA51" s="181"/>
      <c r="AB51" s="181"/>
      <c r="AC51" s="182"/>
    </row>
  </sheetData>
  <sheetProtection algorithmName="SHA-512" hashValue="SjHFpetBm8SXG0X41+Jg9TZ0zUV1kVIJ8lC3l/hQs3NP9pITTIUOXomC8cnSLlbstYvCB7Zmn58T3p2TwG7+hg==" saltValue="ZleO6FdOLXWcVboFFMw54g==" spinCount="100000" sheet="1" objects="1" scenarios="1"/>
  <mergeCells count="232">
    <mergeCell ref="A12:O12"/>
    <mergeCell ref="P12:R12"/>
    <mergeCell ref="S12:U12"/>
    <mergeCell ref="V12:Y12"/>
    <mergeCell ref="Z12:AC12"/>
    <mergeCell ref="S10:U10"/>
    <mergeCell ref="V10:Y10"/>
    <mergeCell ref="Z10:AC10"/>
    <mergeCell ref="A11:O11"/>
    <mergeCell ref="P11:R11"/>
    <mergeCell ref="S11:U11"/>
    <mergeCell ref="V11:Y11"/>
    <mergeCell ref="Z11:AC11"/>
    <mergeCell ref="S8:U8"/>
    <mergeCell ref="V8:Y8"/>
    <mergeCell ref="Z8:AC8"/>
    <mergeCell ref="A9:O9"/>
    <mergeCell ref="P9:R9"/>
    <mergeCell ref="S9:U9"/>
    <mergeCell ref="V9:Y9"/>
    <mergeCell ref="Z9:AC9"/>
    <mergeCell ref="S6:U6"/>
    <mergeCell ref="V6:Y6"/>
    <mergeCell ref="Z6:AC6"/>
    <mergeCell ref="A7:O7"/>
    <mergeCell ref="P7:R7"/>
    <mergeCell ref="S7:U7"/>
    <mergeCell ref="V7:Y7"/>
    <mergeCell ref="Z7:AC7"/>
    <mergeCell ref="A47:O47"/>
    <mergeCell ref="A48:O48"/>
    <mergeCell ref="A49:O49"/>
    <mergeCell ref="A50:O50"/>
    <mergeCell ref="A6:O6"/>
    <mergeCell ref="P6:R6"/>
    <mergeCell ref="A8:O8"/>
    <mergeCell ref="P8:R8"/>
    <mergeCell ref="A10:O10"/>
    <mergeCell ref="P10:R10"/>
    <mergeCell ref="A41:O41"/>
    <mergeCell ref="A42:O42"/>
    <mergeCell ref="A43:O43"/>
    <mergeCell ref="A44:O44"/>
    <mergeCell ref="A45:O45"/>
    <mergeCell ref="A46:O46"/>
    <mergeCell ref="A35:O35"/>
    <mergeCell ref="A36:O36"/>
    <mergeCell ref="A37:O37"/>
    <mergeCell ref="A38:O38"/>
    <mergeCell ref="A39:O39"/>
    <mergeCell ref="A40:O40"/>
    <mergeCell ref="A29:O29"/>
    <mergeCell ref="A30:O30"/>
    <mergeCell ref="A31:O31"/>
    <mergeCell ref="A32:O32"/>
    <mergeCell ref="A33:O33"/>
    <mergeCell ref="A34:O34"/>
    <mergeCell ref="A23:O23"/>
    <mergeCell ref="A24:O24"/>
    <mergeCell ref="A25:O25"/>
    <mergeCell ref="A26:O26"/>
    <mergeCell ref="A27:O27"/>
    <mergeCell ref="A28:O28"/>
    <mergeCell ref="A17:O17"/>
    <mergeCell ref="A18:O18"/>
    <mergeCell ref="A19:O19"/>
    <mergeCell ref="A20:O20"/>
    <mergeCell ref="A21:O21"/>
    <mergeCell ref="A22:O22"/>
    <mergeCell ref="P19:R19"/>
    <mergeCell ref="S19:U19"/>
    <mergeCell ref="V19:Y19"/>
    <mergeCell ref="P21:R21"/>
    <mergeCell ref="S21:U21"/>
    <mergeCell ref="V21:Y21"/>
    <mergeCell ref="P17:R17"/>
    <mergeCell ref="S17:U17"/>
    <mergeCell ref="V17:Y17"/>
    <mergeCell ref="Z17:AC17"/>
    <mergeCell ref="P18:R18"/>
    <mergeCell ref="S18:U18"/>
    <mergeCell ref="V18:Y18"/>
    <mergeCell ref="Z18:AC18"/>
    <mergeCell ref="Z15:AC15"/>
    <mergeCell ref="P16:R16"/>
    <mergeCell ref="S16:U16"/>
    <mergeCell ref="V16:Y16"/>
    <mergeCell ref="Z16:AC16"/>
    <mergeCell ref="Z51:AC51"/>
    <mergeCell ref="P14:R14"/>
    <mergeCell ref="S14:U14"/>
    <mergeCell ref="V14:Y14"/>
    <mergeCell ref="Z14:AC14"/>
    <mergeCell ref="P15:R15"/>
    <mergeCell ref="S15:U15"/>
    <mergeCell ref="V15:Y15"/>
    <mergeCell ref="P49:R49"/>
    <mergeCell ref="S49:U49"/>
    <mergeCell ref="V49:Y49"/>
    <mergeCell ref="Z49:AC49"/>
    <mergeCell ref="P50:R50"/>
    <mergeCell ref="S50:U50"/>
    <mergeCell ref="V50:Y50"/>
    <mergeCell ref="Z50:AC50"/>
    <mergeCell ref="P47:R47"/>
    <mergeCell ref="S47:U47"/>
    <mergeCell ref="V47:Y47"/>
    <mergeCell ref="Z47:AC47"/>
    <mergeCell ref="P48:R48"/>
    <mergeCell ref="S48:U48"/>
    <mergeCell ref="V48:Y48"/>
    <mergeCell ref="Z48:AC48"/>
    <mergeCell ref="P45:R45"/>
    <mergeCell ref="S45:U45"/>
    <mergeCell ref="V45:Y45"/>
    <mergeCell ref="Z45:AC45"/>
    <mergeCell ref="P46:R46"/>
    <mergeCell ref="S46:U46"/>
    <mergeCell ref="V46:Y46"/>
    <mergeCell ref="Z46:AC46"/>
    <mergeCell ref="P43:R43"/>
    <mergeCell ref="S43:U43"/>
    <mergeCell ref="V43:Y43"/>
    <mergeCell ref="Z43:AC43"/>
    <mergeCell ref="P44:R44"/>
    <mergeCell ref="S44:U44"/>
    <mergeCell ref="V44:Y44"/>
    <mergeCell ref="Z44:AC44"/>
    <mergeCell ref="P41:R41"/>
    <mergeCell ref="S41:U41"/>
    <mergeCell ref="V41:Y41"/>
    <mergeCell ref="Z41:AC41"/>
    <mergeCell ref="P42:R42"/>
    <mergeCell ref="S42:U42"/>
    <mergeCell ref="V42:Y42"/>
    <mergeCell ref="Z42:AC42"/>
    <mergeCell ref="P39:R39"/>
    <mergeCell ref="S39:U39"/>
    <mergeCell ref="V39:Y39"/>
    <mergeCell ref="Z39:AC39"/>
    <mergeCell ref="P40:R40"/>
    <mergeCell ref="S40:U40"/>
    <mergeCell ref="V40:Y40"/>
    <mergeCell ref="Z40:AC40"/>
    <mergeCell ref="P37:R37"/>
    <mergeCell ref="S37:U37"/>
    <mergeCell ref="V37:Y37"/>
    <mergeCell ref="Z37:AC37"/>
    <mergeCell ref="P38:R38"/>
    <mergeCell ref="S38:U38"/>
    <mergeCell ref="V38:Y38"/>
    <mergeCell ref="Z38:AC38"/>
    <mergeCell ref="P35:R35"/>
    <mergeCell ref="S35:U35"/>
    <mergeCell ref="V35:Y35"/>
    <mergeCell ref="Z35:AC35"/>
    <mergeCell ref="P36:R36"/>
    <mergeCell ref="S36:U36"/>
    <mergeCell ref="V36:Y36"/>
    <mergeCell ref="Z36:AC36"/>
    <mergeCell ref="P33:R33"/>
    <mergeCell ref="S33:U33"/>
    <mergeCell ref="V33:Y33"/>
    <mergeCell ref="Z33:AC33"/>
    <mergeCell ref="P34:R34"/>
    <mergeCell ref="S34:U34"/>
    <mergeCell ref="V34:Y34"/>
    <mergeCell ref="Z34:AC34"/>
    <mergeCell ref="P31:R31"/>
    <mergeCell ref="S31:U31"/>
    <mergeCell ref="V31:Y31"/>
    <mergeCell ref="Z31:AC31"/>
    <mergeCell ref="P32:R32"/>
    <mergeCell ref="S32:U32"/>
    <mergeCell ref="V32:Y32"/>
    <mergeCell ref="Z32:AC32"/>
    <mergeCell ref="P29:R29"/>
    <mergeCell ref="S29:U29"/>
    <mergeCell ref="V29:Y29"/>
    <mergeCell ref="Z29:AC29"/>
    <mergeCell ref="P30:R30"/>
    <mergeCell ref="S30:U30"/>
    <mergeCell ref="V30:Y30"/>
    <mergeCell ref="Z30:AC30"/>
    <mergeCell ref="P27:R27"/>
    <mergeCell ref="S27:U27"/>
    <mergeCell ref="V27:Y27"/>
    <mergeCell ref="Z27:AC27"/>
    <mergeCell ref="P28:R28"/>
    <mergeCell ref="S28:U28"/>
    <mergeCell ref="V28:Y28"/>
    <mergeCell ref="Z28:AC28"/>
    <mergeCell ref="P25:R25"/>
    <mergeCell ref="S25:U25"/>
    <mergeCell ref="V25:Y25"/>
    <mergeCell ref="Z25:AC25"/>
    <mergeCell ref="P26:R26"/>
    <mergeCell ref="S26:U26"/>
    <mergeCell ref="V26:Y26"/>
    <mergeCell ref="Z26:AC26"/>
    <mergeCell ref="P23:R23"/>
    <mergeCell ref="S23:U23"/>
    <mergeCell ref="V23:Y23"/>
    <mergeCell ref="Z23:AC23"/>
    <mergeCell ref="P24:R24"/>
    <mergeCell ref="S24:U24"/>
    <mergeCell ref="V24:Y24"/>
    <mergeCell ref="Z24:AC24"/>
    <mergeCell ref="A1:AC1"/>
    <mergeCell ref="P5:R5"/>
    <mergeCell ref="S5:U5"/>
    <mergeCell ref="V5:Y5"/>
    <mergeCell ref="Z5:AC5"/>
    <mergeCell ref="Z21:AC21"/>
    <mergeCell ref="P22:R22"/>
    <mergeCell ref="S22:U22"/>
    <mergeCell ref="V22:Y22"/>
    <mergeCell ref="Z22:AC22"/>
    <mergeCell ref="P13:R13"/>
    <mergeCell ref="S13:U13"/>
    <mergeCell ref="V13:Y13"/>
    <mergeCell ref="Z13:AC13"/>
    <mergeCell ref="P20:R20"/>
    <mergeCell ref="S20:U20"/>
    <mergeCell ref="V20:Y20"/>
    <mergeCell ref="Z20:AC20"/>
    <mergeCell ref="Z19:AC19"/>
    <mergeCell ref="A5:O5"/>
    <mergeCell ref="A13:O13"/>
    <mergeCell ref="A14:O14"/>
    <mergeCell ref="A15:O15"/>
    <mergeCell ref="A16:O16"/>
  </mergeCells>
  <pageMargins left="0.25" right="0.25" top="0.75" bottom="0.75" header="0.3" footer="0.3"/>
  <pageSetup orientation="portrait" r:id="rId1"/>
  <headerFooter>
    <oddHeader>&amp;C&amp;"Calibri,Bold"&amp;12&amp;K000000SURFACE TRANSPORTATION BLOCK GRANT SET-ASIDE (STBG-SA)/TA CATEGORY 9 FUNDING CALL FOR PROJECTS</oddHeader>
    <oddFooter>&amp;L&amp;"Calibri,Regular"Corpus Christi MPO 2026 Project Application&amp;R&amp;"Calibri,Regular"Page 9 of 12</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3865F785-9F62-4D0C-812C-65F96AE40994}">
          <x14:formula1>
            <xm:f>dropdowns!$W$4:$W$25</xm:f>
          </x14:formula1>
          <xm:sqref>S6:U50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Pg1</vt:lpstr>
      <vt:lpstr>Pg2</vt:lpstr>
      <vt:lpstr>Pg3</vt:lpstr>
      <vt:lpstr>Pg4</vt:lpstr>
      <vt:lpstr>Pg5</vt:lpstr>
      <vt:lpstr>Pg6</vt:lpstr>
      <vt:lpstr>Pg7</vt:lpstr>
      <vt:lpstr>Budget1</vt:lpstr>
      <vt:lpstr>Budget2</vt:lpstr>
      <vt:lpstr>Budget3</vt:lpstr>
      <vt:lpstr>BudgetSummary</vt:lpstr>
      <vt:lpstr>SignaturePage</vt:lpstr>
      <vt:lpstr>dropdowns</vt:lpstr>
      <vt:lpstr>'Pg1'!Print_Area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 Mendieta</dc:creator>
  <cp:lastModifiedBy>Victor Mendieta</cp:lastModifiedBy>
  <cp:lastPrinted>2026-05-04T17:31:10Z</cp:lastPrinted>
  <dcterms:created xsi:type="dcterms:W3CDTF">2026-04-28T22:13:19Z</dcterms:created>
  <dcterms:modified xsi:type="dcterms:W3CDTF">2026-07-10T19:35:00Z</dcterms:modified>
</cp:coreProperties>
</file>